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 tabRatio="679"/>
  </bookViews>
  <sheets>
    <sheet name="Orçamento" sheetId="21" r:id="rId1"/>
    <sheet name="Cronograma" sheetId="19" r:id="rId2"/>
  </sheets>
  <definedNames>
    <definedName name="_xlnm.Print_Area" localSheetId="1">Cronograma!$A$1:$G$31</definedName>
    <definedName name="_xlnm.Print_Area" localSheetId="0">Orçamento!$A$1:$M$56</definedName>
    <definedName name="_xlnm.Print_Titles" localSheetId="0">Orçamento!$1:$15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9"/>
  <c r="K37" i="21"/>
  <c r="H37"/>
  <c r="B37"/>
  <c r="G37" s="1"/>
  <c r="E37" l="1"/>
  <c r="I37" s="1"/>
  <c r="G16" i="19"/>
  <c r="G17"/>
  <c r="G18"/>
  <c r="G20"/>
  <c r="G21"/>
  <c r="G15"/>
  <c r="J37" i="21" l="1"/>
  <c r="L37" s="1"/>
  <c r="M34" s="1"/>
  <c r="F19" i="19" s="1"/>
  <c r="E33" i="21"/>
  <c r="K33"/>
  <c r="H33"/>
  <c r="G33"/>
  <c r="B19" i="19" l="1"/>
  <c r="D19"/>
  <c r="I33" i="21"/>
  <c r="J33" s="1"/>
  <c r="L33" s="1"/>
  <c r="M31" s="1"/>
  <c r="F18" i="19" s="1"/>
  <c r="D18" s="1"/>
  <c r="K27" i="21" l="1"/>
  <c r="H27"/>
  <c r="G27"/>
  <c r="E27"/>
  <c r="I27" l="1"/>
  <c r="J27" s="1"/>
  <c r="L27" s="1"/>
  <c r="K21" l="1"/>
  <c r="H21"/>
  <c r="G21"/>
  <c r="E21"/>
  <c r="I21" l="1"/>
  <c r="J21" s="1"/>
  <c r="L21" s="1"/>
  <c r="E45" l="1"/>
  <c r="E41"/>
  <c r="K28"/>
  <c r="K29"/>
  <c r="K30"/>
  <c r="H29"/>
  <c r="G29"/>
  <c r="E29"/>
  <c r="K24"/>
  <c r="H24"/>
  <c r="G24"/>
  <c r="E24"/>
  <c r="K18"/>
  <c r="H18"/>
  <c r="G18"/>
  <c r="E18"/>
  <c r="I29" l="1"/>
  <c r="J29" s="1"/>
  <c r="L29" s="1"/>
  <c r="I24"/>
  <c r="J24" s="1"/>
  <c r="L24" s="1"/>
  <c r="I18"/>
  <c r="J18" s="1"/>
  <c r="L18" s="1"/>
  <c r="M22" l="1"/>
  <c r="F16" i="19" s="1"/>
  <c r="D16" l="1"/>
  <c r="E28" i="21"/>
  <c r="E30"/>
  <c r="G30"/>
  <c r="H28" l="1"/>
  <c r="G28"/>
  <c r="I28" s="1"/>
  <c r="J28" s="1"/>
  <c r="I30"/>
  <c r="H30"/>
  <c r="J30" l="1"/>
  <c r="L30" s="1"/>
  <c r="L28"/>
  <c r="M25" l="1"/>
  <c r="K45"/>
  <c r="K41"/>
  <c r="F17" i="19" l="1"/>
  <c r="G45" i="21"/>
  <c r="D17" i="19" l="1"/>
  <c r="I45" i="21"/>
  <c r="J45" s="1"/>
  <c r="L45" s="1"/>
  <c r="M42" s="1"/>
  <c r="F21" i="19" s="1"/>
  <c r="H45" i="21"/>
  <c r="G41"/>
  <c r="B21" i="19" l="1"/>
  <c r="D21"/>
  <c r="H41" i="21"/>
  <c r="I41"/>
  <c r="J41" s="1"/>
  <c r="L41" s="1"/>
  <c r="Q21" i="19" l="1"/>
  <c r="R21" s="1"/>
  <c r="M38" i="21"/>
  <c r="F20" i="19" s="1"/>
  <c r="D20" s="1"/>
  <c r="M16" i="21"/>
  <c r="F15" i="19" l="1"/>
  <c r="D15" s="1"/>
  <c r="D22" s="1"/>
  <c r="M46" i="21"/>
  <c r="B18" i="19"/>
  <c r="B17"/>
  <c r="B16" l="1"/>
  <c r="B20" l="1"/>
  <c r="Q20" l="1"/>
  <c r="R20" s="1"/>
  <c r="F23" l="1"/>
  <c r="B15"/>
  <c r="B22" s="1"/>
  <c r="F22" l="1"/>
  <c r="C22" s="1"/>
  <c r="Q15"/>
  <c r="R15" s="1"/>
  <c r="B23"/>
  <c r="D23" s="1"/>
  <c r="E22" l="1"/>
  <c r="G22" l="1"/>
  <c r="C23"/>
  <c r="E23" s="1"/>
</calcChain>
</file>

<file path=xl/sharedStrings.xml><?xml version="1.0" encoding="utf-8"?>
<sst xmlns="http://schemas.openxmlformats.org/spreadsheetml/2006/main" count="103" uniqueCount="80">
  <si>
    <t>21. 1. ADMINISTRAÇÃO DA OBRA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</si>
  <si>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</si>
  <si>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</si>
  <si>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</si>
  <si>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</si>
  <si>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</si>
  <si>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</si>
  <si>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</si>
  <si>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</si>
  <si>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</si>
  <si>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</si>
  <si>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</si>
  <si>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</si>
  <si>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</si>
  <si>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</si>
  <si>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</si>
  <si>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</si>
  <si>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</si>
  <si>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BDI =</t>
  </si>
  <si>
    <t>ITEM</t>
  </si>
  <si>
    <t>TOTAL</t>
  </si>
  <si>
    <t>VALOR</t>
  </si>
  <si>
    <t>Total  da Etapa</t>
  </si>
  <si>
    <t>Total Acumulado</t>
  </si>
  <si>
    <t>30 dias</t>
  </si>
  <si>
    <t xml:space="preserve"> 2.   SERVIÇOS PRELIMINARES / TÉCNICOS</t>
  </si>
  <si>
    <t xml:space="preserve"> 3.   MOVIMENTO DE TERRA</t>
  </si>
  <si>
    <t xml:space="preserve"> 4.   INFRA-ESTRUTURA / FUNDAÇÕES SIMPLES</t>
  </si>
  <si>
    <t>M2</t>
  </si>
  <si>
    <t xml:space="preserve"> 3. 1. ESCAVAÇÕES</t>
  </si>
  <si>
    <t>M3</t>
  </si>
  <si>
    <t>21. 1. 1. DESPESAS COM PESSOAL</t>
  </si>
  <si>
    <t>ME</t>
  </si>
  <si>
    <t>19. PAISAGISMO/URBANIZAÇÃO</t>
  </si>
  <si>
    <t>21. GERENCIAMENTO DE OBRAS/FISCALIZAÇÃO</t>
  </si>
  <si>
    <t>.2  ARMADURA CA-50 MEDIA 1/4 A 3/8-6,35 A 9,53MM</t>
  </si>
  <si>
    <r>
      <t xml:space="preserve">Cidade: </t>
    </r>
    <r>
      <rPr>
        <sz val="12"/>
        <color indexed="8"/>
        <rFont val="Arial"/>
        <family val="2"/>
      </rPr>
      <t>JAGUARÃO - RS</t>
    </r>
  </si>
  <si>
    <r>
      <t xml:space="preserve">Endereço: </t>
    </r>
    <r>
      <rPr>
        <sz val="12"/>
        <color indexed="8"/>
        <rFont val="Arial"/>
        <family val="2"/>
      </rPr>
      <t>Rua Corredor das tropas, 801 - Bairro Vila Branca</t>
    </r>
  </si>
  <si>
    <t>.3  ARMADURA CA-60 MEDIA 5,0 A 6,0MM</t>
  </si>
  <si>
    <t>KG</t>
  </si>
  <si>
    <r>
      <t>Endereço:</t>
    </r>
    <r>
      <rPr>
        <sz val="12"/>
        <rFont val="Arial"/>
        <family val="2"/>
      </rPr>
      <t xml:space="preserve"> Rua Corredor das tropas, 801 - Bairro Vila Branca</t>
    </r>
  </si>
  <si>
    <t>Jaguarão - RS</t>
  </si>
  <si>
    <t>.4  CONCRETO FCK 25MPA - PREPARO, LANÇAMENTO E CURA</t>
  </si>
  <si>
    <t>.1  CONTRAMESTRE</t>
  </si>
  <si>
    <t>2.8. DEMOLIÇÕES E REMOÇÕES</t>
  </si>
  <si>
    <t xml:space="preserve">.1 PLACA DE OBRA </t>
  </si>
  <si>
    <t>.1 FORMA DE FUNDAÇÃO</t>
  </si>
  <si>
    <t>2.8.43. REMOÇÃO DE GRADIL DE CONCRETO PRÉ-MOLDADO</t>
  </si>
  <si>
    <t>.1 REMOÇÃO DE GRADIL DE CONCRETO PRÉ-MOLDADO (MÓDULO 2,40x2,60m)</t>
  </si>
  <si>
    <t xml:space="preserve"> 4. 4. BLOCOS</t>
  </si>
  <si>
    <t>6. SUPERESTRUTURA</t>
  </si>
  <si>
    <t>6.2 ESTRUTURA METÁLICA</t>
  </si>
  <si>
    <t>19.5. MUROS E CERCAS</t>
  </si>
  <si>
    <t>19.5.2. GRADIL DE CONCRETO PRÉ-MOLDADO</t>
  </si>
  <si>
    <r>
      <t>Obra:</t>
    </r>
    <r>
      <rPr>
        <sz val="12"/>
        <color indexed="8"/>
        <rFont val="Arial"/>
        <family val="2"/>
      </rPr>
      <t xml:space="preserve"> REFORMA DO GRADIL DE CONCRETO PRÉ-MOLDADO - Câmpus Avançado Jaguarão</t>
    </r>
  </si>
  <si>
    <t>.1 GRADIL DE CONCRETO PRÉ-MOLDADO + frete</t>
  </si>
  <si>
    <t xml:space="preserve"> 2. 7. PLACA DE IDENTIFICAÇÃO DE OBRA</t>
  </si>
  <si>
    <t xml:space="preserve">.1 PERFIL "U" 100x130x3,2mm - CHAPA METÁLICA AÇO CARBONO DOBRADA, GALVANIZADA E CORTADA - FIXADA C/ PARAFUSO 3.8x40mm + bucha 6mm </t>
  </si>
  <si>
    <t>pçs</t>
  </si>
  <si>
    <t>.1  ESCAVACAO MANUAL DE SOLO ATE 1,50M</t>
  </si>
  <si>
    <t>6.   SUPERESTRUTURA</t>
  </si>
  <si>
    <t>19.  PAISAGISMO/URBANIZAÇÃO</t>
  </si>
  <si>
    <t xml:space="preserve">21. GERENCIAMENTO DE OBRAS/FISCALIZAÇÃO  </t>
  </si>
  <si>
    <r>
      <t xml:space="preserve">Obra: </t>
    </r>
    <r>
      <rPr>
        <sz val="12"/>
        <rFont val="Arial"/>
        <family val="2"/>
      </rPr>
      <t>REFORMA DO GRADIL DE CONCRETO PRÉ-MOLDADO - Câmpus Avançado Jaguarão</t>
    </r>
  </si>
  <si>
    <t>15 dias</t>
  </si>
  <si>
    <t>2. SERVIÇOS PRELIMINARES / TÉCNICOS</t>
  </si>
  <si>
    <t>3. MOVIMENTO DE TERRA</t>
  </si>
  <si>
    <t>4. INFRA-ESTRUTURA/FUNDAÇÕES SIMPLES</t>
  </si>
  <si>
    <t>9. COBERTURA</t>
  </si>
  <si>
    <t>9.2.1 COM TELHAS DE FIBROCIMENTO (SEM AMIANTO)</t>
  </si>
  <si>
    <t>9.2 TELHAMENTO</t>
  </si>
  <si>
    <t>.1 COBERTURA COM TELHA FIBROCIMENTO 5MM, INCL. FIXAÇÃO</t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</si>
  <si>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</si>
  <si>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</si>
  <si>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</si>
  <si>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</si>
  <si>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</si>
  <si>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</si>
  <si>
    <t>XX</t>
  </si>
  <si>
    <t>XX/2021</t>
  </si>
</sst>
</file>

<file path=xl/styles.xml><?xml version="1.0" encoding="utf-8"?>
<styleSheet xmlns="http://schemas.openxmlformats.org/spreadsheetml/2006/main">
  <numFmts count="7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00.00"/>
    <numFmt numFmtId="168" formatCode="000.00"/>
    <numFmt numFmtId="169" formatCode="&quot;R$&quot;#,##0.00"/>
  </numFmts>
  <fonts count="28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3"/>
      <name val="Arial"/>
      <family val="2"/>
    </font>
    <font>
      <sz val="10"/>
      <color rgb="FF000000"/>
      <name val="Arial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2"/>
      <color rgb="FFFF000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4" fillId="0" borderId="0"/>
    <xf numFmtId="0" fontId="21" fillId="0" borderId="0"/>
  </cellStyleXfs>
  <cellXfs count="187">
    <xf numFmtId="0" fontId="0" fillId="0" borderId="0" xfId="0"/>
    <xf numFmtId="0" fontId="10" fillId="0" borderId="1" xfId="0" applyNumberFormat="1" applyFont="1" applyFill="1" applyBorder="1" applyAlignment="1" applyProtection="1">
      <alignment horizontal="left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quotePrefix="1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7" fontId="11" fillId="0" borderId="1" xfId="1" quotePrefix="1" applyNumberFormat="1" applyFont="1" applyFill="1" applyBorder="1" applyAlignment="1" applyProtection="1">
      <alignment horizontal="center" vertical="center" wrapText="1"/>
    </xf>
    <xf numFmtId="7" fontId="12" fillId="0" borderId="1" xfId="1" quotePrefix="1" applyNumberFormat="1" applyFont="1" applyFill="1" applyBorder="1" applyAlignment="1" applyProtection="1">
      <alignment horizontal="center" vertical="center" wrapText="1"/>
    </xf>
    <xf numFmtId="10" fontId="12" fillId="0" borderId="1" xfId="1" applyNumberFormat="1" applyFont="1" applyFill="1" applyBorder="1" applyAlignment="1" applyProtection="1">
      <alignment horizontal="center" vertical="center" wrapText="1"/>
    </xf>
    <xf numFmtId="166" fontId="11" fillId="0" borderId="1" xfId="0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9" fillId="0" borderId="0" xfId="0" applyFont="1" applyBorder="1" applyProtection="1"/>
    <xf numFmtId="0" fontId="4" fillId="0" borderId="0" xfId="0" applyFont="1" applyProtection="1"/>
    <xf numFmtId="0" fontId="14" fillId="0" borderId="0" xfId="0" applyFont="1" applyFill="1" applyBorder="1" applyAlignment="1" applyProtection="1">
      <alignment vertical="top" wrapText="1"/>
    </xf>
    <xf numFmtId="0" fontId="15" fillId="0" borderId="0" xfId="0" applyFont="1" applyProtection="1"/>
    <xf numFmtId="0" fontId="1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7" fillId="0" borderId="0" xfId="0" applyFont="1" applyProtection="1"/>
    <xf numFmtId="7" fontId="9" fillId="3" borderId="1" xfId="0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/>
    </xf>
    <xf numFmtId="0" fontId="10" fillId="0" borderId="0" xfId="0" applyFont="1" applyProtection="1"/>
    <xf numFmtId="0" fontId="11" fillId="0" borderId="0" xfId="0" applyFont="1" applyFill="1" applyBorder="1" applyAlignment="1" applyProtection="1">
      <alignment vertical="top"/>
    </xf>
    <xf numFmtId="0" fontId="6" fillId="0" borderId="0" xfId="0" applyFont="1" applyFill="1" applyBorder="1" applyAlignment="1" applyProtection="1">
      <alignment horizontal="right" vertical="top"/>
    </xf>
    <xf numFmtId="1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vertical="top"/>
    </xf>
    <xf numFmtId="166" fontId="8" fillId="0" borderId="0" xfId="1" applyNumberFormat="1" applyFont="1" applyFill="1" applyBorder="1" applyAlignment="1" applyProtection="1">
      <alignment vertical="top"/>
    </xf>
    <xf numFmtId="0" fontId="9" fillId="0" borderId="0" xfId="0" applyFont="1" applyAlignment="1" applyProtection="1"/>
    <xf numFmtId="0" fontId="13" fillId="0" borderId="0" xfId="0" applyFont="1" applyAlignment="1" applyProtection="1"/>
    <xf numFmtId="0" fontId="10" fillId="0" borderId="0" xfId="0" applyFont="1" applyAlignment="1" applyProtection="1"/>
    <xf numFmtId="0" fontId="9" fillId="0" borderId="3" xfId="0" applyFont="1" applyBorder="1" applyAlignment="1" applyProtection="1">
      <alignment horizontal="center"/>
    </xf>
    <xf numFmtId="166" fontId="10" fillId="0" borderId="1" xfId="0" applyNumberFormat="1" applyFont="1" applyFill="1" applyBorder="1" applyAlignment="1" applyProtection="1">
      <alignment horizontal="center" vertical="center" wrapText="1"/>
    </xf>
    <xf numFmtId="166" fontId="9" fillId="0" borderId="0" xfId="0" applyNumberFormat="1" applyFont="1" applyProtection="1"/>
    <xf numFmtId="10" fontId="4" fillId="0" borderId="0" xfId="0" applyNumberFormat="1" applyFont="1" applyProtection="1"/>
    <xf numFmtId="10" fontId="15" fillId="0" borderId="0" xfId="0" applyNumberFormat="1" applyFont="1" applyProtection="1"/>
    <xf numFmtId="10" fontId="9" fillId="0" borderId="0" xfId="0" applyNumberFormat="1" applyFont="1" applyBorder="1" applyProtection="1"/>
    <xf numFmtId="10" fontId="10" fillId="0" borderId="1" xfId="0" applyNumberFormat="1" applyFont="1" applyFill="1" applyBorder="1" applyAlignment="1" applyProtection="1">
      <alignment horizontal="center" vertical="top" wrapText="1"/>
    </xf>
    <xf numFmtId="164" fontId="7" fillId="2" borderId="1" xfId="2" applyFont="1" applyFill="1" applyBorder="1" applyAlignment="1" applyProtection="1">
      <alignment vertical="center"/>
    </xf>
    <xf numFmtId="164" fontId="7" fillId="2" borderId="1" xfId="2" applyFont="1" applyFill="1" applyBorder="1" applyAlignment="1" applyProtection="1">
      <alignment horizontal="center" vertical="center"/>
    </xf>
    <xf numFmtId="164" fontId="4" fillId="0" borderId="1" xfId="2" applyFont="1" applyFill="1" applyBorder="1" applyAlignment="1" applyProtection="1">
      <alignment horizontal="right" vertical="center"/>
    </xf>
    <xf numFmtId="164" fontId="7" fillId="5" borderId="1" xfId="2" applyFont="1" applyFill="1" applyBorder="1" applyAlignment="1" applyProtection="1">
      <alignment horizontal="right" vertical="center"/>
    </xf>
    <xf numFmtId="164" fontId="6" fillId="0" borderId="0" xfId="2" applyFont="1" applyFill="1" applyBorder="1" applyAlignment="1" applyProtection="1">
      <alignment vertical="center"/>
    </xf>
    <xf numFmtId="10" fontId="13" fillId="0" borderId="0" xfId="0" applyNumberFormat="1" applyFont="1" applyAlignment="1" applyProtection="1"/>
    <xf numFmtId="10" fontId="9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1" xfId="2" applyFont="1" applyFill="1" applyBorder="1" applyAlignment="1" applyProtection="1">
      <alignment vertical="center"/>
    </xf>
    <xf numFmtId="164" fontId="19" fillId="0" borderId="1" xfId="2" applyFont="1" applyFill="1" applyBorder="1" applyAlignment="1" applyProtection="1">
      <alignment horizontal="right" vertical="center"/>
    </xf>
    <xf numFmtId="164" fontId="18" fillId="5" borderId="1" xfId="2" applyFont="1" applyFill="1" applyBorder="1" applyAlignment="1" applyProtection="1">
      <alignment horizontal="right" vertical="center"/>
    </xf>
    <xf numFmtId="0" fontId="20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4" fontId="4" fillId="0" borderId="1" xfId="0" applyNumberFormat="1" applyFont="1" applyFill="1" applyBorder="1" applyAlignment="1" applyProtection="1">
      <alignment horizontal="right" vertical="center"/>
      <protection locked="0"/>
    </xf>
    <xf numFmtId="4" fontId="4" fillId="5" borderId="1" xfId="0" applyNumberFormat="1" applyFont="1" applyFill="1" applyBorder="1" applyAlignment="1" applyProtection="1">
      <alignment horizontal="right" vertical="center"/>
      <protection locked="0"/>
    </xf>
    <xf numFmtId="164" fontId="9" fillId="0" borderId="1" xfId="2" applyFont="1" applyFill="1" applyBorder="1" applyAlignment="1" applyProtection="1">
      <alignment horizontal="right" vertical="center"/>
    </xf>
    <xf numFmtId="164" fontId="4" fillId="0" borderId="1" xfId="2" applyFont="1" applyFill="1" applyBorder="1" applyAlignment="1" applyProtection="1">
      <alignment horizontal="center" vertical="center"/>
    </xf>
    <xf numFmtId="164" fontId="9" fillId="0" borderId="1" xfId="2" applyFont="1" applyFill="1" applyBorder="1" applyAlignment="1" applyProtection="1">
      <alignment horizontal="center" vertical="center"/>
    </xf>
    <xf numFmtId="164" fontId="4" fillId="5" borderId="1" xfId="2" applyFont="1" applyFill="1" applyBorder="1" applyAlignment="1" applyProtection="1">
      <alignment horizontal="center" vertical="center"/>
    </xf>
    <xf numFmtId="164" fontId="4" fillId="5" borderId="1" xfId="2" applyFont="1" applyFill="1" applyBorder="1" applyAlignment="1" applyProtection="1">
      <alignment horizontal="right" vertical="center"/>
    </xf>
    <xf numFmtId="164" fontId="9" fillId="5" borderId="1" xfId="2" applyFont="1" applyFill="1" applyBorder="1" applyAlignment="1" applyProtection="1">
      <alignment horizontal="right" vertical="center"/>
    </xf>
    <xf numFmtId="2" fontId="4" fillId="0" borderId="1" xfId="4" applyNumberFormat="1" applyFont="1" applyFill="1" applyBorder="1" applyAlignment="1" applyProtection="1">
      <alignment horizontal="center" vertical="center"/>
      <protection locked="0"/>
    </xf>
    <xf numFmtId="167" fontId="4" fillId="0" borderId="1" xfId="4" applyNumberFormat="1" applyFont="1" applyFill="1" applyBorder="1" applyAlignment="1" applyProtection="1">
      <alignment horizontal="center" vertical="center"/>
      <protection locked="0"/>
    </xf>
    <xf numFmtId="168" fontId="4" fillId="0" borderId="1" xfId="4" applyNumberFormat="1" applyFont="1" applyFill="1" applyBorder="1" applyAlignment="1" applyProtection="1">
      <alignment horizontal="center" vertical="center"/>
      <protection locked="0"/>
    </xf>
    <xf numFmtId="0" fontId="6" fillId="5" borderId="1" xfId="4" applyFont="1" applyFill="1" applyBorder="1" applyAlignment="1" applyProtection="1">
      <alignment horizontal="left" vertical="center"/>
      <protection locked="0"/>
    </xf>
    <xf numFmtId="164" fontId="4" fillId="0" borderId="1" xfId="2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6" fillId="5" borderId="5" xfId="2" applyNumberFormat="1" applyFont="1" applyFill="1" applyBorder="1" applyAlignment="1" applyProtection="1">
      <alignment horizontal="right" vertical="center"/>
    </xf>
    <xf numFmtId="4" fontId="4" fillId="0" borderId="1" xfId="4" applyNumberFormat="1" applyFont="1" applyFill="1" applyBorder="1" applyAlignment="1" applyProtection="1">
      <alignment horizontal="right" vertical="center"/>
      <protection locked="0"/>
    </xf>
    <xf numFmtId="0" fontId="12" fillId="0" borderId="2" xfId="0" applyFont="1" applyFill="1" applyBorder="1" applyAlignment="1" applyProtection="1">
      <alignment horizontal="left" vertical="top"/>
    </xf>
    <xf numFmtId="0" fontId="11" fillId="0" borderId="0" xfId="0" applyFont="1" applyFill="1" applyBorder="1" applyAlignment="1" applyProtection="1">
      <alignment horizontal="left" vertical="top"/>
    </xf>
    <xf numFmtId="168" fontId="4" fillId="5" borderId="1" xfId="4" applyNumberFormat="1" applyFont="1" applyFill="1" applyBorder="1" applyAlignment="1" applyProtection="1">
      <alignment horizontal="center" vertical="center"/>
      <protection locked="0"/>
    </xf>
    <xf numFmtId="10" fontId="9" fillId="0" borderId="0" xfId="0" applyNumberFormat="1" applyFont="1" applyAlignment="1" applyProtection="1">
      <alignment horizontal="center"/>
    </xf>
    <xf numFmtId="10" fontId="9" fillId="0" borderId="7" xfId="0" applyNumberFormat="1" applyFont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13" fillId="0" borderId="0" xfId="0" applyFont="1" applyAlignment="1" applyProtection="1">
      <alignment horizontal="center"/>
    </xf>
    <xf numFmtId="0" fontId="11" fillId="0" borderId="2" xfId="0" applyFont="1" applyFill="1" applyBorder="1" applyAlignment="1" applyProtection="1">
      <alignment horizontal="left" vertical="top"/>
    </xf>
    <xf numFmtId="0" fontId="11" fillId="0" borderId="13" xfId="0" applyFont="1" applyFill="1" applyBorder="1" applyAlignment="1" applyProtection="1">
      <alignment horizontal="left" vertical="top"/>
    </xf>
    <xf numFmtId="0" fontId="11" fillId="0" borderId="4" xfId="0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0" xfId="0" applyFont="1" applyAlignment="1" applyProtection="1">
      <alignment horizontal="center"/>
    </xf>
    <xf numFmtId="0" fontId="23" fillId="0" borderId="0" xfId="0" applyFont="1" applyProtection="1">
      <protection locked="0"/>
    </xf>
    <xf numFmtId="0" fontId="24" fillId="0" borderId="0" xfId="0" applyFont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</xf>
    <xf numFmtId="4" fontId="16" fillId="0" borderId="0" xfId="0" applyNumberFormat="1" applyFont="1" applyProtection="1"/>
    <xf numFmtId="0" fontId="2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/>
    </xf>
    <xf numFmtId="0" fontId="4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10" fontId="26" fillId="0" borderId="4" xfId="0" applyNumberFormat="1" applyFont="1" applyFill="1" applyBorder="1" applyAlignment="1" applyProtection="1">
      <alignment horizontal="center" vertical="center"/>
      <protection locked="0"/>
    </xf>
    <xf numFmtId="166" fontId="6" fillId="5" borderId="1" xfId="2" applyNumberFormat="1" applyFont="1" applyFill="1" applyBorder="1" applyAlignment="1" applyProtection="1">
      <alignment horizontal="right" vertical="center"/>
    </xf>
    <xf numFmtId="164" fontId="6" fillId="0" borderId="1" xfId="2" applyFont="1" applyFill="1" applyBorder="1" applyAlignment="1" applyProtection="1">
      <alignment horizontal="right" vertical="center"/>
    </xf>
    <xf numFmtId="166" fontId="6" fillId="0" borderId="1" xfId="2" applyNumberFormat="1" applyFont="1" applyFill="1" applyBorder="1" applyAlignment="1" applyProtection="1">
      <alignment horizontal="right" vertical="center"/>
    </xf>
    <xf numFmtId="0" fontId="9" fillId="0" borderId="0" xfId="0" applyFont="1" applyAlignment="1" applyProtection="1">
      <alignment vertical="center"/>
    </xf>
    <xf numFmtId="10" fontId="9" fillId="0" borderId="0" xfId="0" applyNumberFormat="1" applyFont="1" applyAlignment="1" applyProtection="1">
      <alignment vertical="center"/>
    </xf>
    <xf numFmtId="166" fontId="3" fillId="0" borderId="0" xfId="1" applyNumberFormat="1" applyFont="1" applyFill="1" applyAlignment="1" applyProtection="1">
      <alignment vertical="center"/>
    </xf>
    <xf numFmtId="4" fontId="4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11" fillId="0" borderId="2" xfId="0" applyFont="1" applyFill="1" applyBorder="1" applyAlignment="1" applyProtection="1">
      <alignment horizontal="right" vertical="center"/>
    </xf>
    <xf numFmtId="0" fontId="6" fillId="5" borderId="1" xfId="4" applyFont="1" applyFill="1" applyBorder="1" applyAlignment="1" applyProtection="1">
      <alignment horizontal="left" vertical="center"/>
    </xf>
    <xf numFmtId="164" fontId="18" fillId="2" borderId="1" xfId="2" applyFont="1" applyFill="1" applyBorder="1" applyAlignment="1" applyProtection="1">
      <alignment horizontal="center" vertical="center"/>
    </xf>
    <xf numFmtId="169" fontId="7" fillId="0" borderId="0" xfId="0" applyNumberFormat="1" applyFont="1" applyAlignment="1" applyProtection="1">
      <alignment vertical="center"/>
    </xf>
    <xf numFmtId="0" fontId="2" fillId="0" borderId="1" xfId="4" applyFont="1" applyFill="1" applyBorder="1" applyAlignment="1" applyProtection="1">
      <alignment horizontal="left" vertical="top"/>
    </xf>
    <xf numFmtId="168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  <xf numFmtId="2" fontId="4" fillId="0" borderId="1" xfId="4" applyNumberFormat="1" applyFont="1" applyFill="1" applyBorder="1" applyAlignment="1" applyProtection="1">
      <alignment horizontal="center" vertical="center"/>
    </xf>
    <xf numFmtId="10" fontId="9" fillId="0" borderId="1" xfId="2" applyNumberFormat="1" applyFont="1" applyFill="1" applyBorder="1" applyAlignment="1" applyProtection="1">
      <alignment horizontal="center" vertical="center"/>
    </xf>
    <xf numFmtId="167" fontId="4" fillId="0" borderId="0" xfId="0" applyNumberFormat="1" applyFont="1" applyFill="1" applyAlignment="1" applyProtection="1">
      <alignment horizontal="right" vertical="top"/>
    </xf>
    <xf numFmtId="0" fontId="4" fillId="0" borderId="1" xfId="4" applyFont="1" applyFill="1" applyBorder="1" applyAlignment="1" applyProtection="1">
      <alignment horizontal="left" vertical="top"/>
    </xf>
    <xf numFmtId="0" fontId="4" fillId="0" borderId="1" xfId="4" applyFont="1" applyFill="1" applyBorder="1" applyAlignment="1" applyProtection="1">
      <alignment horizontal="center" vertical="center"/>
    </xf>
    <xf numFmtId="167" fontId="4" fillId="0" borderId="1" xfId="4" applyNumberFormat="1" applyFont="1" applyFill="1" applyBorder="1" applyAlignment="1" applyProtection="1">
      <alignment horizontal="center" vertical="center"/>
    </xf>
    <xf numFmtId="168" fontId="4" fillId="0" borderId="1" xfId="4" applyNumberFormat="1" applyFont="1" applyFill="1" applyBorder="1" applyAlignment="1" applyProtection="1">
      <alignment horizontal="center" vertical="center"/>
    </xf>
    <xf numFmtId="2" fontId="4" fillId="6" borderId="1" xfId="4" applyNumberFormat="1" applyFont="1" applyFill="1" applyBorder="1" applyAlignment="1" applyProtection="1">
      <alignment horizontal="center" vertical="center"/>
    </xf>
    <xf numFmtId="0" fontId="4" fillId="0" borderId="1" xfId="4" applyNumberFormat="1" applyFont="1" applyFill="1" applyBorder="1" applyAlignment="1" applyProtection="1">
      <alignment horizontal="center" vertical="center"/>
    </xf>
    <xf numFmtId="164" fontId="7" fillId="5" borderId="1" xfId="2" applyFont="1" applyFill="1" applyBorder="1" applyAlignment="1" applyProtection="1">
      <alignment vertical="center"/>
    </xf>
    <xf numFmtId="164" fontId="7" fillId="5" borderId="1" xfId="2" applyFont="1" applyFill="1" applyBorder="1" applyAlignment="1" applyProtection="1">
      <alignment horizontal="center" vertical="center"/>
    </xf>
    <xf numFmtId="10" fontId="9" fillId="5" borderId="1" xfId="2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top"/>
    </xf>
    <xf numFmtId="10" fontId="12" fillId="5" borderId="1" xfId="2" applyNumberFormat="1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left" vertical="top"/>
    </xf>
    <xf numFmtId="0" fontId="4" fillId="0" borderId="1" xfId="4" applyFont="1" applyFill="1" applyBorder="1" applyAlignment="1" applyProtection="1">
      <alignment horizontal="left" vertical="center"/>
    </xf>
    <xf numFmtId="2" fontId="4" fillId="5" borderId="1" xfId="4" applyNumberFormat="1" applyFont="1" applyFill="1" applyBorder="1" applyAlignment="1" applyProtection="1">
      <alignment horizontal="center" vertical="center"/>
    </xf>
    <xf numFmtId="0" fontId="4" fillId="5" borderId="1" xfId="4" applyFont="1" applyFill="1" applyBorder="1" applyAlignment="1" applyProtection="1">
      <alignment horizontal="center" vertical="center"/>
    </xf>
    <xf numFmtId="0" fontId="2" fillId="0" borderId="1" xfId="4" applyFont="1" applyFill="1" applyBorder="1" applyAlignment="1" applyProtection="1">
      <alignment horizontal="left" vertical="center"/>
    </xf>
    <xf numFmtId="0" fontId="4" fillId="0" borderId="1" xfId="4" applyFont="1" applyFill="1" applyBorder="1" applyAlignment="1" applyProtection="1">
      <alignment horizontal="left" vertical="center" wrapText="1"/>
    </xf>
    <xf numFmtId="0" fontId="11" fillId="5" borderId="1" xfId="4" applyFont="1" applyFill="1" applyBorder="1" applyAlignment="1" applyProtection="1">
      <alignment horizontal="left" vertical="center"/>
    </xf>
    <xf numFmtId="166" fontId="2" fillId="0" borderId="0" xfId="1" applyNumberFormat="1" applyFont="1" applyFill="1" applyAlignment="1" applyProtection="1">
      <alignment vertical="center"/>
    </xf>
    <xf numFmtId="10" fontId="12" fillId="0" borderId="0" xfId="0" applyNumberFormat="1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center"/>
    </xf>
    <xf numFmtId="4" fontId="9" fillId="0" borderId="0" xfId="0" applyNumberFormat="1" applyFont="1" applyAlignment="1" applyProtection="1">
      <alignment horizontal="right"/>
    </xf>
    <xf numFmtId="4" fontId="16" fillId="0" borderId="0" xfId="0" applyNumberFormat="1" applyFont="1" applyAlignment="1" applyProtection="1">
      <alignment horizontal="center"/>
    </xf>
    <xf numFmtId="4" fontId="10" fillId="0" borderId="0" xfId="0" applyNumberFormat="1" applyFont="1" applyAlignment="1" applyProtection="1">
      <alignment horizontal="right"/>
    </xf>
    <xf numFmtId="4" fontId="13" fillId="0" borderId="0" xfId="0" applyNumberFormat="1" applyFont="1" applyAlignment="1" applyProtection="1">
      <alignment horizontal="right"/>
    </xf>
    <xf numFmtId="0" fontId="13" fillId="0" borderId="0" xfId="0" applyFont="1" applyProtection="1"/>
    <xf numFmtId="4" fontId="4" fillId="0" borderId="0" xfId="0" applyNumberFormat="1" applyFont="1" applyProtection="1">
      <protection locked="0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17" fontId="26" fillId="0" borderId="2" xfId="0" applyNumberFormat="1" applyFont="1" applyFill="1" applyBorder="1" applyAlignment="1" applyProtection="1">
      <alignment horizontal="center" vertical="center"/>
      <protection locked="0"/>
    </xf>
    <xf numFmtId="17" fontId="26" fillId="0" borderId="4" xfId="0" applyNumberFormat="1" applyFont="1" applyFill="1" applyBorder="1" applyAlignment="1" applyProtection="1">
      <alignment horizontal="center" vertical="center"/>
      <protection locked="0"/>
    </xf>
    <xf numFmtId="166" fontId="3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4" fontId="9" fillId="4" borderId="1" xfId="0" applyNumberFormat="1" applyFont="1" applyFill="1" applyBorder="1" applyAlignment="1" applyProtection="1">
      <alignment horizontal="center" vertical="center" wrapText="1"/>
    </xf>
    <xf numFmtId="10" fontId="9" fillId="4" borderId="1" xfId="0" applyNumberFormat="1" applyFont="1" applyFill="1" applyBorder="1" applyAlignment="1" applyProtection="1">
      <alignment horizontal="center" vertical="center" wrapText="1"/>
    </xf>
    <xf numFmtId="2" fontId="2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164" fontId="4" fillId="0" borderId="0" xfId="2" applyFont="1" applyBorder="1" applyAlignment="1" applyProtection="1">
      <alignment horizontal="center" vertical="center"/>
    </xf>
    <xf numFmtId="164" fontId="6" fillId="2" borderId="8" xfId="2" applyFont="1" applyFill="1" applyBorder="1" applyAlignment="1" applyProtection="1">
      <alignment horizontal="center" vertical="center"/>
    </xf>
    <xf numFmtId="164" fontId="6" fillId="2" borderId="9" xfId="2" applyFont="1" applyFill="1" applyBorder="1" applyAlignment="1" applyProtection="1">
      <alignment horizontal="center" vertical="center"/>
    </xf>
    <xf numFmtId="164" fontId="6" fillId="2" borderId="10" xfId="2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6" xfId="0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/>
    </xf>
    <xf numFmtId="10" fontId="9" fillId="0" borderId="0" xfId="0" applyNumberFormat="1" applyFont="1" applyAlignment="1" applyProtection="1">
      <alignment horizontal="right"/>
    </xf>
    <xf numFmtId="0" fontId="13" fillId="0" borderId="0" xfId="0" applyFont="1" applyAlignment="1" applyProtection="1">
      <alignment horizontal="center"/>
    </xf>
    <xf numFmtId="0" fontId="11" fillId="0" borderId="2" xfId="0" applyFont="1" applyFill="1" applyBorder="1" applyAlignment="1" applyProtection="1">
      <alignment horizontal="left" vertical="top"/>
    </xf>
    <xf numFmtId="0" fontId="11" fillId="0" borderId="13" xfId="0" applyFont="1" applyFill="1" applyBorder="1" applyAlignment="1" applyProtection="1">
      <alignment horizontal="left" vertical="top"/>
    </xf>
    <xf numFmtId="0" fontId="11" fillId="0" borderId="4" xfId="0" applyFont="1" applyFill="1" applyBorder="1" applyAlignment="1" applyProtection="1">
      <alignment horizontal="left" vertical="top"/>
    </xf>
    <xf numFmtId="0" fontId="6" fillId="0" borderId="2" xfId="0" applyFont="1" applyFill="1" applyBorder="1" applyAlignment="1" applyProtection="1">
      <alignment horizontal="left" vertical="top"/>
    </xf>
    <xf numFmtId="0" fontId="6" fillId="0" borderId="13" xfId="0" applyFont="1" applyFill="1" applyBorder="1" applyAlignment="1" applyProtection="1">
      <alignment horizontal="left" vertical="top"/>
    </xf>
    <xf numFmtId="0" fontId="6" fillId="0" borderId="4" xfId="0" applyFont="1" applyFill="1" applyBorder="1" applyAlignment="1" applyProtection="1">
      <alignment horizontal="left" vertical="top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0" fillId="0" borderId="4" xfId="0" applyNumberFormat="1" applyFont="1" applyFill="1" applyBorder="1" applyAlignment="1" applyProtection="1">
      <alignment horizontal="center" vertical="top" wrapText="1"/>
    </xf>
    <xf numFmtId="0" fontId="10" fillId="0" borderId="0" xfId="0" applyFont="1" applyAlignment="1" applyProtection="1">
      <alignment horizontal="center"/>
    </xf>
  </cellXfs>
  <cellStyles count="6">
    <cellStyle name="Moeda" xfId="1" builtinId="4"/>
    <cellStyle name="Normal" xfId="0" builtinId="0"/>
    <cellStyle name="Normal 2" xfId="4"/>
    <cellStyle name="Normal 3" xfId="3"/>
    <cellStyle name="Normal 4" xfId="5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4"/>
  <sheetViews>
    <sheetView showZeros="0" tabSelected="1" view="pageBreakPreview" zoomScale="90" zoomScaleSheetLayoutView="90" workbookViewId="0">
      <selection activeCell="F52" sqref="F52"/>
    </sheetView>
  </sheetViews>
  <sheetFormatPr defaultColWidth="12.7109375" defaultRowHeight="12.75"/>
  <cols>
    <col min="1" max="1" width="106.5703125" style="88" customWidth="1"/>
    <col min="2" max="2" width="10.28515625" style="87" customWidth="1"/>
    <col min="3" max="3" width="4.85546875" style="87" customWidth="1"/>
    <col min="4" max="4" width="12.28515625" style="88" customWidth="1"/>
    <col min="5" max="5" width="12.85546875" style="88" bestFit="1" customWidth="1"/>
    <col min="6" max="6" width="12" style="88" customWidth="1"/>
    <col min="7" max="7" width="12.7109375" style="88" bestFit="1" customWidth="1"/>
    <col min="8" max="8" width="12.5703125" style="88" customWidth="1"/>
    <col min="9" max="9" width="12.7109375" style="88" bestFit="1" customWidth="1"/>
    <col min="10" max="10" width="12.28515625" style="96" customWidth="1"/>
    <col min="11" max="11" width="9.7109375" style="97" customWidth="1"/>
    <col min="12" max="12" width="13.28515625" style="88" customWidth="1"/>
    <col min="13" max="13" width="25.42578125" style="98" bestFit="1" customWidth="1"/>
    <col min="14" max="14" width="12.7109375" style="88"/>
    <col min="15" max="15" width="13.7109375" style="88" bestFit="1" customWidth="1"/>
    <col min="16" max="16384" width="12.7109375" style="88"/>
  </cols>
  <sheetData>
    <row r="1" spans="1:16">
      <c r="A1" s="153" t="s">
        <v>72</v>
      </c>
      <c r="B1" s="153"/>
      <c r="C1" s="153"/>
    </row>
    <row r="2" spans="1:16">
      <c r="A2" s="153"/>
      <c r="B2" s="153"/>
      <c r="C2" s="153"/>
    </row>
    <row r="3" spans="1:16">
      <c r="A3" s="153"/>
      <c r="B3" s="153"/>
      <c r="C3" s="153"/>
    </row>
    <row r="4" spans="1:16">
      <c r="A4" s="153"/>
      <c r="B4" s="153"/>
      <c r="C4" s="153"/>
    </row>
    <row r="5" spans="1:16">
      <c r="A5" s="153"/>
      <c r="B5" s="153"/>
      <c r="C5" s="153"/>
    </row>
    <row r="6" spans="1:16">
      <c r="A6" s="79" t="s">
        <v>73</v>
      </c>
      <c r="B6" s="140"/>
      <c r="C6" s="140"/>
    </row>
    <row r="7" spans="1:16">
      <c r="A7" s="79" t="s">
        <v>73</v>
      </c>
      <c r="B7" s="140"/>
      <c r="C7" s="140"/>
    </row>
    <row r="8" spans="1:16">
      <c r="B8" s="99"/>
    </row>
    <row r="9" spans="1:16">
      <c r="A9" s="164" t="s">
        <v>14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</row>
    <row r="10" spans="1:16">
      <c r="A10" s="167"/>
      <c r="B10" s="168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9"/>
    </row>
    <row r="11" spans="1:16" s="100" customFormat="1" ht="15.75">
      <c r="A11" s="143" t="s">
        <v>54</v>
      </c>
      <c r="B11" s="144"/>
      <c r="C11" s="144"/>
      <c r="D11" s="144"/>
      <c r="E11" s="145"/>
      <c r="F11" s="170" t="s">
        <v>37</v>
      </c>
      <c r="G11" s="170"/>
      <c r="H11" s="170"/>
      <c r="I11" s="170"/>
      <c r="J11" s="171"/>
      <c r="K11" s="171"/>
      <c r="L11" s="170"/>
      <c r="M11" s="170"/>
    </row>
    <row r="12" spans="1:16" s="100" customFormat="1" ht="15.75">
      <c r="A12" s="143" t="s">
        <v>17</v>
      </c>
      <c r="B12" s="144"/>
      <c r="C12" s="144"/>
      <c r="D12" s="144"/>
      <c r="E12" s="145"/>
      <c r="F12" s="143" t="s">
        <v>36</v>
      </c>
      <c r="G12" s="144"/>
      <c r="H12" s="144"/>
      <c r="I12" s="145"/>
      <c r="J12" s="101" t="s">
        <v>18</v>
      </c>
      <c r="K12" s="92" t="s">
        <v>78</v>
      </c>
      <c r="L12" s="146" t="s">
        <v>79</v>
      </c>
      <c r="M12" s="147"/>
    </row>
    <row r="13" spans="1:16">
      <c r="A13" s="162" t="s">
        <v>5</v>
      </c>
      <c r="B13" s="162" t="s">
        <v>6</v>
      </c>
      <c r="C13" s="162" t="s">
        <v>7</v>
      </c>
      <c r="D13" s="149" t="s">
        <v>2</v>
      </c>
      <c r="E13" s="149"/>
      <c r="F13" s="150" t="s">
        <v>3</v>
      </c>
      <c r="G13" s="150"/>
      <c r="H13" s="150" t="s">
        <v>1</v>
      </c>
      <c r="I13" s="150" t="s">
        <v>11</v>
      </c>
      <c r="J13" s="157" t="s">
        <v>4</v>
      </c>
      <c r="K13" s="157"/>
      <c r="L13" s="150" t="s">
        <v>15</v>
      </c>
      <c r="M13" s="148" t="s">
        <v>16</v>
      </c>
    </row>
    <row r="14" spans="1:16">
      <c r="A14" s="163"/>
      <c r="B14" s="162"/>
      <c r="C14" s="162"/>
      <c r="D14" s="149" t="s">
        <v>12</v>
      </c>
      <c r="E14" s="150" t="s">
        <v>13</v>
      </c>
      <c r="F14" s="150" t="s">
        <v>12</v>
      </c>
      <c r="G14" s="150" t="s">
        <v>13</v>
      </c>
      <c r="H14" s="150"/>
      <c r="I14" s="150"/>
      <c r="J14" s="151" t="s">
        <v>8</v>
      </c>
      <c r="K14" s="152" t="s">
        <v>9</v>
      </c>
      <c r="L14" s="150"/>
      <c r="M14" s="148"/>
    </row>
    <row r="15" spans="1:16">
      <c r="A15" s="163"/>
      <c r="B15" s="162"/>
      <c r="C15" s="162"/>
      <c r="D15" s="149"/>
      <c r="E15" s="150"/>
      <c r="F15" s="150"/>
      <c r="G15" s="150"/>
      <c r="H15" s="150"/>
      <c r="I15" s="150"/>
      <c r="J15" s="151"/>
      <c r="K15" s="152"/>
      <c r="L15" s="150"/>
      <c r="M15" s="148"/>
    </row>
    <row r="16" spans="1:16" s="100" customFormat="1" ht="15" customHeight="1">
      <c r="A16" s="102" t="s">
        <v>65</v>
      </c>
      <c r="B16" s="36"/>
      <c r="C16" s="37"/>
      <c r="D16" s="36"/>
      <c r="E16" s="36"/>
      <c r="F16" s="36"/>
      <c r="G16" s="36"/>
      <c r="H16" s="36"/>
      <c r="I16" s="36"/>
      <c r="J16" s="44"/>
      <c r="K16" s="103"/>
      <c r="L16" s="36"/>
      <c r="M16" s="93" t="e">
        <f>SUM(L17:L21)</f>
        <v>#VALUE!</v>
      </c>
      <c r="P16" s="104"/>
    </row>
    <row r="17" spans="1:17" ht="12.75" customHeight="1">
      <c r="A17" s="105" t="s">
        <v>56</v>
      </c>
      <c r="B17" s="106"/>
      <c r="C17" s="107"/>
      <c r="D17" s="57"/>
      <c r="E17" s="52"/>
      <c r="F17" s="57"/>
      <c r="G17" s="38"/>
      <c r="H17" s="38"/>
      <c r="I17" s="52"/>
      <c r="J17" s="53"/>
      <c r="K17" s="109"/>
      <c r="L17" s="52"/>
      <c r="M17" s="94"/>
      <c r="O17" s="100"/>
      <c r="P17" s="104"/>
      <c r="Q17" s="110"/>
    </row>
    <row r="18" spans="1:17" ht="12.75" customHeight="1">
      <c r="A18" s="111" t="s">
        <v>45</v>
      </c>
      <c r="B18" s="108">
        <v>2.0299999999999998</v>
      </c>
      <c r="C18" s="112" t="s">
        <v>28</v>
      </c>
      <c r="D18" s="58"/>
      <c r="E18" s="52">
        <f t="shared" ref="E18:E30" si="0">D18*B18</f>
        <v>0</v>
      </c>
      <c r="F18" s="59"/>
      <c r="G18" s="38">
        <f t="shared" ref="G18:G24" si="1">F18*B18</f>
        <v>0</v>
      </c>
      <c r="H18" s="38">
        <f t="shared" ref="H18:H24" si="2">+D18+F18</f>
        <v>0</v>
      </c>
      <c r="I18" s="52">
        <f t="shared" ref="I18:I21" si="3">E18+G18</f>
        <v>0</v>
      </c>
      <c r="J18" s="53" t="e">
        <f t="shared" ref="J18:J21" si="4">K18*I18</f>
        <v>#VALUE!</v>
      </c>
      <c r="K18" s="109" t="str">
        <f t="shared" ref="K18:K24" si="5">$K$12</f>
        <v>XX</v>
      </c>
      <c r="L18" s="52" t="e">
        <f t="shared" ref="L18:L21" si="6">I18+J18</f>
        <v>#VALUE!</v>
      </c>
      <c r="M18" s="94"/>
      <c r="O18" s="100"/>
      <c r="P18" s="104"/>
      <c r="Q18" s="110"/>
    </row>
    <row r="19" spans="1:17" ht="12.75" customHeight="1">
      <c r="A19" s="105" t="s">
        <v>44</v>
      </c>
      <c r="B19" s="108"/>
      <c r="C19" s="112"/>
      <c r="D19" s="58"/>
      <c r="E19" s="52"/>
      <c r="F19" s="59"/>
      <c r="G19" s="38"/>
      <c r="H19" s="38"/>
      <c r="I19" s="52"/>
      <c r="J19" s="53"/>
      <c r="K19" s="109"/>
      <c r="L19" s="52"/>
      <c r="M19" s="94"/>
      <c r="O19" s="100"/>
      <c r="P19" s="104"/>
      <c r="Q19" s="110"/>
    </row>
    <row r="20" spans="1:17" ht="12.75" customHeight="1">
      <c r="A20" s="105" t="s">
        <v>47</v>
      </c>
      <c r="B20" s="108"/>
      <c r="C20" s="112"/>
      <c r="D20" s="58"/>
      <c r="E20" s="52"/>
      <c r="F20" s="59"/>
      <c r="G20" s="38"/>
      <c r="H20" s="38"/>
      <c r="I20" s="52"/>
      <c r="J20" s="53"/>
      <c r="K20" s="109"/>
      <c r="L20" s="52"/>
      <c r="M20" s="94"/>
      <c r="O20" s="100"/>
      <c r="P20" s="104"/>
      <c r="Q20" s="110"/>
    </row>
    <row r="21" spans="1:17" ht="12.75" customHeight="1">
      <c r="A21" s="111" t="s">
        <v>48</v>
      </c>
      <c r="B21" s="115">
        <v>31.2</v>
      </c>
      <c r="C21" s="116" t="s">
        <v>28</v>
      </c>
      <c r="D21" s="58"/>
      <c r="E21" s="52">
        <f t="shared" si="0"/>
        <v>0</v>
      </c>
      <c r="F21" s="59"/>
      <c r="G21" s="38">
        <f t="shared" si="1"/>
        <v>0</v>
      </c>
      <c r="H21" s="38">
        <f t="shared" si="2"/>
        <v>0</v>
      </c>
      <c r="I21" s="52">
        <f t="shared" si="3"/>
        <v>0</v>
      </c>
      <c r="J21" s="53" t="e">
        <f t="shared" si="4"/>
        <v>#VALUE!</v>
      </c>
      <c r="K21" s="109" t="str">
        <f t="shared" si="5"/>
        <v>XX</v>
      </c>
      <c r="L21" s="52" t="e">
        <f t="shared" si="6"/>
        <v>#VALUE!</v>
      </c>
      <c r="M21" s="94"/>
      <c r="O21" s="100"/>
      <c r="P21" s="104"/>
      <c r="Q21" s="110"/>
    </row>
    <row r="22" spans="1:17" s="100" customFormat="1" ht="15" customHeight="1">
      <c r="A22" s="102" t="s">
        <v>66</v>
      </c>
      <c r="B22" s="117"/>
      <c r="C22" s="118"/>
      <c r="D22" s="50"/>
      <c r="E22" s="54"/>
      <c r="F22" s="50"/>
      <c r="G22" s="55"/>
      <c r="H22" s="55"/>
      <c r="I22" s="55"/>
      <c r="J22" s="56"/>
      <c r="K22" s="119"/>
      <c r="L22" s="55"/>
      <c r="M22" s="93" t="e">
        <f>SUM(L23:L24)</f>
        <v>#VALUE!</v>
      </c>
      <c r="P22" s="104"/>
    </row>
    <row r="23" spans="1:17" ht="12.75" customHeight="1">
      <c r="A23" s="120" t="s">
        <v>29</v>
      </c>
      <c r="B23" s="72"/>
      <c r="C23" s="121"/>
      <c r="D23" s="49"/>
      <c r="E23" s="52"/>
      <c r="F23" s="141"/>
      <c r="G23" s="38"/>
      <c r="H23" s="38"/>
      <c r="I23" s="38"/>
      <c r="J23" s="51"/>
      <c r="K23" s="109"/>
      <c r="L23" s="38"/>
      <c r="M23" s="94"/>
      <c r="O23" s="100"/>
      <c r="P23" s="104"/>
    </row>
    <row r="24" spans="1:17" ht="12.75" customHeight="1">
      <c r="A24" s="122" t="s">
        <v>59</v>
      </c>
      <c r="B24" s="108">
        <v>8.42</v>
      </c>
      <c r="C24" s="112" t="s">
        <v>30</v>
      </c>
      <c r="D24" s="57"/>
      <c r="E24" s="52">
        <f t="shared" si="0"/>
        <v>0</v>
      </c>
      <c r="F24" s="57"/>
      <c r="G24" s="38">
        <f t="shared" si="1"/>
        <v>0</v>
      </c>
      <c r="H24" s="38">
        <f t="shared" si="2"/>
        <v>0</v>
      </c>
      <c r="I24" s="38">
        <f>E24+G24</f>
        <v>0</v>
      </c>
      <c r="J24" s="51" t="e">
        <f>K24*I24</f>
        <v>#VALUE!</v>
      </c>
      <c r="K24" s="109" t="str">
        <f t="shared" si="5"/>
        <v>XX</v>
      </c>
      <c r="L24" s="38" t="e">
        <f>I24+J24</f>
        <v>#VALUE!</v>
      </c>
      <c r="M24" s="94"/>
      <c r="O24" s="100"/>
      <c r="P24" s="104"/>
    </row>
    <row r="25" spans="1:17" s="100" customFormat="1" ht="15" customHeight="1">
      <c r="A25" s="102" t="s">
        <v>67</v>
      </c>
      <c r="B25" s="117"/>
      <c r="C25" s="118"/>
      <c r="D25" s="50"/>
      <c r="E25" s="117"/>
      <c r="F25" s="50"/>
      <c r="G25" s="117"/>
      <c r="H25" s="39"/>
      <c r="I25" s="39"/>
      <c r="J25" s="46"/>
      <c r="K25" s="123"/>
      <c r="L25" s="39"/>
      <c r="M25" s="93" t="e">
        <f>SUM(L26:L30)</f>
        <v>#VALUE!</v>
      </c>
      <c r="P25" s="104"/>
    </row>
    <row r="26" spans="1:17" ht="12.75" customHeight="1">
      <c r="A26" s="124" t="s">
        <v>49</v>
      </c>
      <c r="B26" s="72"/>
      <c r="C26" s="121"/>
      <c r="D26" s="49"/>
      <c r="E26" s="38"/>
      <c r="F26" s="141"/>
      <c r="G26" s="38"/>
      <c r="H26" s="38"/>
      <c r="I26" s="38"/>
      <c r="J26" s="45"/>
      <c r="K26" s="109"/>
      <c r="L26" s="38"/>
      <c r="M26" s="95"/>
      <c r="O26" s="100"/>
      <c r="P26" s="104"/>
    </row>
    <row r="27" spans="1:17" ht="12.75" customHeight="1">
      <c r="A27" s="125" t="s">
        <v>46</v>
      </c>
      <c r="B27" s="108">
        <v>60.84</v>
      </c>
      <c r="C27" s="112" t="s">
        <v>28</v>
      </c>
      <c r="D27" s="63"/>
      <c r="E27" s="52">
        <f t="shared" si="0"/>
        <v>0</v>
      </c>
      <c r="F27" s="142"/>
      <c r="G27" s="38">
        <f t="shared" ref="G27" si="7">F27*B27</f>
        <v>0</v>
      </c>
      <c r="H27" s="38">
        <f t="shared" ref="H27" si="8">+D27+F27</f>
        <v>0</v>
      </c>
      <c r="I27" s="38">
        <f t="shared" ref="I27" si="9">E27+G27</f>
        <v>0</v>
      </c>
      <c r="J27" s="51" t="e">
        <f t="shared" ref="J27" si="10">K27*I27</f>
        <v>#VALUE!</v>
      </c>
      <c r="K27" s="109" t="str">
        <f t="shared" ref="K27" si="11">$K$12</f>
        <v>XX</v>
      </c>
      <c r="L27" s="38" t="e">
        <f t="shared" ref="L27" si="12">I27+J27</f>
        <v>#VALUE!</v>
      </c>
      <c r="M27" s="95"/>
      <c r="O27" s="100"/>
      <c r="P27" s="104"/>
    </row>
    <row r="28" spans="1:17" ht="12.75" customHeight="1">
      <c r="A28" s="125" t="s">
        <v>35</v>
      </c>
      <c r="B28" s="114">
        <v>191.04</v>
      </c>
      <c r="C28" s="112" t="s">
        <v>39</v>
      </c>
      <c r="D28" s="57"/>
      <c r="E28" s="38">
        <f t="shared" si="0"/>
        <v>0</v>
      </c>
      <c r="F28" s="57"/>
      <c r="G28" s="38">
        <f t="shared" ref="G28:G30" si="13">F28*B28</f>
        <v>0</v>
      </c>
      <c r="H28" s="38">
        <f t="shared" ref="H28:H30" si="14">+D28+F28</f>
        <v>0</v>
      </c>
      <c r="I28" s="38">
        <f t="shared" ref="I28:I30" si="15">E28+G28</f>
        <v>0</v>
      </c>
      <c r="J28" s="51" t="e">
        <f t="shared" ref="J28:J30" si="16">K28*I28</f>
        <v>#VALUE!</v>
      </c>
      <c r="K28" s="109" t="str">
        <f t="shared" ref="K28:K30" si="17">$K$12</f>
        <v>XX</v>
      </c>
      <c r="L28" s="38" t="e">
        <f t="shared" ref="L28:L30" si="18">I28+J28</f>
        <v>#VALUE!</v>
      </c>
      <c r="M28" s="95"/>
      <c r="O28" s="100"/>
      <c r="P28" s="104"/>
    </row>
    <row r="29" spans="1:17" ht="12.75" customHeight="1">
      <c r="A29" s="125" t="s">
        <v>38</v>
      </c>
      <c r="B29" s="113">
        <v>61.84</v>
      </c>
      <c r="C29" s="112" t="s">
        <v>39</v>
      </c>
      <c r="D29" s="57"/>
      <c r="E29" s="38">
        <f t="shared" si="0"/>
        <v>0</v>
      </c>
      <c r="F29" s="57"/>
      <c r="G29" s="38">
        <f t="shared" si="13"/>
        <v>0</v>
      </c>
      <c r="H29" s="38">
        <f t="shared" si="14"/>
        <v>0</v>
      </c>
      <c r="I29" s="38">
        <f t="shared" si="15"/>
        <v>0</v>
      </c>
      <c r="J29" s="51" t="e">
        <f t="shared" si="16"/>
        <v>#VALUE!</v>
      </c>
      <c r="K29" s="109" t="str">
        <f t="shared" si="17"/>
        <v>XX</v>
      </c>
      <c r="L29" s="38" t="e">
        <f t="shared" si="18"/>
        <v>#VALUE!</v>
      </c>
      <c r="M29" s="95"/>
      <c r="O29" s="100"/>
      <c r="P29" s="104"/>
    </row>
    <row r="30" spans="1:17" ht="12.75" customHeight="1">
      <c r="A30" s="125" t="s">
        <v>42</v>
      </c>
      <c r="B30" s="108">
        <v>8.42</v>
      </c>
      <c r="C30" s="112" t="s">
        <v>30</v>
      </c>
      <c r="D30" s="59"/>
      <c r="E30" s="38">
        <f t="shared" si="0"/>
        <v>0</v>
      </c>
      <c r="F30" s="59"/>
      <c r="G30" s="38">
        <f t="shared" si="13"/>
        <v>0</v>
      </c>
      <c r="H30" s="38">
        <f t="shared" si="14"/>
        <v>0</v>
      </c>
      <c r="I30" s="38">
        <f t="shared" si="15"/>
        <v>0</v>
      </c>
      <c r="J30" s="51" t="e">
        <f t="shared" si="16"/>
        <v>#VALUE!</v>
      </c>
      <c r="K30" s="109" t="str">
        <f t="shared" si="17"/>
        <v>XX</v>
      </c>
      <c r="L30" s="38" t="e">
        <f t="shared" si="18"/>
        <v>#VALUE!</v>
      </c>
      <c r="M30" s="95"/>
      <c r="O30" s="100"/>
      <c r="P30" s="104"/>
    </row>
    <row r="31" spans="1:17" ht="12.75" customHeight="1">
      <c r="A31" s="102" t="s">
        <v>50</v>
      </c>
      <c r="B31" s="126"/>
      <c r="C31" s="127"/>
      <c r="D31" s="68"/>
      <c r="E31" s="55"/>
      <c r="F31" s="68"/>
      <c r="G31" s="55"/>
      <c r="H31" s="55"/>
      <c r="I31" s="55"/>
      <c r="J31" s="56"/>
      <c r="K31" s="119"/>
      <c r="L31" s="55"/>
      <c r="M31" s="93" t="e">
        <f>SUM(L32:L33)</f>
        <v>#VALUE!</v>
      </c>
      <c r="O31" s="100"/>
      <c r="P31" s="104"/>
    </row>
    <row r="32" spans="1:17" ht="15.75">
      <c r="A32" s="128" t="s">
        <v>51</v>
      </c>
      <c r="B32" s="108"/>
      <c r="C32" s="112"/>
      <c r="D32" s="59"/>
      <c r="E32" s="38"/>
      <c r="F32" s="59"/>
      <c r="G32" s="38"/>
      <c r="H32" s="38"/>
      <c r="I32" s="38"/>
      <c r="J32" s="51"/>
      <c r="K32" s="109"/>
      <c r="L32" s="38"/>
      <c r="M32" s="95"/>
      <c r="O32" s="100"/>
      <c r="P32" s="104"/>
    </row>
    <row r="33" spans="1:16" ht="33" customHeight="1">
      <c r="A33" s="129" t="s">
        <v>57</v>
      </c>
      <c r="B33" s="108">
        <v>39</v>
      </c>
      <c r="C33" s="112" t="s">
        <v>58</v>
      </c>
      <c r="D33" s="57"/>
      <c r="E33" s="38">
        <f t="shared" ref="E33" si="19">D33*B33</f>
        <v>0</v>
      </c>
      <c r="F33" s="57"/>
      <c r="G33" s="38">
        <f t="shared" ref="G33" si="20">F33*B33</f>
        <v>0</v>
      </c>
      <c r="H33" s="38">
        <f t="shared" ref="H33" si="21">+D33+F33</f>
        <v>0</v>
      </c>
      <c r="I33" s="38">
        <f t="shared" ref="I33" si="22">E33+G33</f>
        <v>0</v>
      </c>
      <c r="J33" s="51" t="e">
        <f t="shared" ref="J33" si="23">K33*I33</f>
        <v>#VALUE!</v>
      </c>
      <c r="K33" s="109" t="str">
        <f t="shared" ref="K33" si="24">$K$12</f>
        <v>XX</v>
      </c>
      <c r="L33" s="38" t="e">
        <f t="shared" ref="L33" si="25">I33+J33</f>
        <v>#VALUE!</v>
      </c>
      <c r="M33" s="95"/>
      <c r="O33" s="100"/>
      <c r="P33" s="104"/>
    </row>
    <row r="34" spans="1:16" ht="15.75">
      <c r="A34" s="102" t="s">
        <v>68</v>
      </c>
      <c r="B34" s="102"/>
      <c r="C34" s="102"/>
      <c r="D34" s="60"/>
      <c r="E34" s="102"/>
      <c r="F34" s="60"/>
      <c r="G34" s="102"/>
      <c r="H34" s="102"/>
      <c r="I34" s="102"/>
      <c r="J34" s="102"/>
      <c r="K34" s="130"/>
      <c r="L34" s="102"/>
      <c r="M34" s="93" t="e">
        <f>SUM(L35:L37)</f>
        <v>#VALUE!</v>
      </c>
      <c r="O34" s="100"/>
      <c r="P34" s="104"/>
    </row>
    <row r="35" spans="1:16" ht="15.75">
      <c r="A35" s="120" t="s">
        <v>70</v>
      </c>
      <c r="B35" s="108"/>
      <c r="C35" s="112"/>
      <c r="D35" s="57"/>
      <c r="E35" s="38"/>
      <c r="F35" s="57"/>
      <c r="G35" s="38"/>
      <c r="H35" s="38"/>
      <c r="I35" s="38"/>
      <c r="J35" s="51"/>
      <c r="K35" s="109"/>
      <c r="L35" s="38"/>
      <c r="M35" s="95"/>
      <c r="O35" s="100"/>
      <c r="P35" s="104"/>
    </row>
    <row r="36" spans="1:16" ht="15.75">
      <c r="A36" s="120" t="s">
        <v>69</v>
      </c>
      <c r="B36" s="108"/>
      <c r="C36" s="112"/>
      <c r="D36" s="57"/>
      <c r="E36" s="38"/>
      <c r="F36" s="57"/>
      <c r="G36" s="38"/>
      <c r="H36" s="38"/>
      <c r="I36" s="38"/>
      <c r="J36" s="51"/>
      <c r="K36" s="109"/>
      <c r="L36" s="38"/>
      <c r="M36" s="95"/>
      <c r="O36" s="100"/>
      <c r="P36" s="104"/>
    </row>
    <row r="37" spans="1:16" ht="15.75">
      <c r="A37" s="129" t="s">
        <v>71</v>
      </c>
      <c r="B37" s="108">
        <f>2.44*1.1*20</f>
        <v>53.680000000000007</v>
      </c>
      <c r="C37" s="112" t="s">
        <v>28</v>
      </c>
      <c r="D37" s="57"/>
      <c r="E37" s="38">
        <f t="shared" ref="E37" si="26">D37*B37</f>
        <v>0</v>
      </c>
      <c r="F37" s="57"/>
      <c r="G37" s="38">
        <f t="shared" ref="G37" si="27">F37*B37</f>
        <v>0</v>
      </c>
      <c r="H37" s="38">
        <f t="shared" ref="H37" si="28">+D37+F37</f>
        <v>0</v>
      </c>
      <c r="I37" s="38">
        <f t="shared" ref="I37" si="29">E37+G37</f>
        <v>0</v>
      </c>
      <c r="J37" s="51" t="e">
        <f t="shared" ref="J37" si="30">K37*I37</f>
        <v>#VALUE!</v>
      </c>
      <c r="K37" s="109" t="str">
        <f t="shared" ref="K37" si="31">$K$12</f>
        <v>XX</v>
      </c>
      <c r="L37" s="38" t="e">
        <f t="shared" ref="L37" si="32">I37+J37</f>
        <v>#VALUE!</v>
      </c>
      <c r="M37" s="95"/>
      <c r="O37" s="100"/>
      <c r="P37" s="104"/>
    </row>
    <row r="38" spans="1:16" s="100" customFormat="1" ht="15.75">
      <c r="A38" s="102" t="s">
        <v>33</v>
      </c>
      <c r="B38" s="126"/>
      <c r="C38" s="117"/>
      <c r="D38" s="50"/>
      <c r="E38" s="55"/>
      <c r="F38" s="50"/>
      <c r="G38" s="117"/>
      <c r="H38" s="39"/>
      <c r="I38" s="39"/>
      <c r="J38" s="46"/>
      <c r="K38" s="123"/>
      <c r="L38" s="39"/>
      <c r="M38" s="93" t="e">
        <f>SUM(L39:L41)</f>
        <v>#VALUE!</v>
      </c>
      <c r="P38" s="104"/>
    </row>
    <row r="39" spans="1:16" s="100" customFormat="1" ht="12.75" customHeight="1">
      <c r="A39" s="120" t="s">
        <v>52</v>
      </c>
      <c r="B39" s="108"/>
      <c r="C39" s="72"/>
      <c r="D39" s="49"/>
      <c r="E39" s="38"/>
      <c r="F39" s="141"/>
      <c r="G39" s="38"/>
      <c r="H39" s="38"/>
      <c r="I39" s="38"/>
      <c r="J39" s="45"/>
      <c r="K39" s="109"/>
      <c r="L39" s="38"/>
      <c r="M39" s="94"/>
      <c r="P39" s="104"/>
    </row>
    <row r="40" spans="1:16" s="100" customFormat="1" ht="12.75" customHeight="1">
      <c r="A40" s="120" t="s">
        <v>53</v>
      </c>
      <c r="B40" s="108"/>
      <c r="C40" s="72"/>
      <c r="D40" s="49"/>
      <c r="E40" s="38"/>
      <c r="F40" s="141"/>
      <c r="G40" s="38"/>
      <c r="H40" s="38"/>
      <c r="I40" s="38"/>
      <c r="J40" s="45"/>
      <c r="K40" s="109"/>
      <c r="L40" s="38"/>
      <c r="M40" s="94"/>
      <c r="P40" s="104"/>
    </row>
    <row r="41" spans="1:16" s="100" customFormat="1" ht="15" customHeight="1">
      <c r="A41" s="129" t="s">
        <v>55</v>
      </c>
      <c r="B41" s="108">
        <v>31.2</v>
      </c>
      <c r="C41" s="116" t="s">
        <v>28</v>
      </c>
      <c r="D41" s="57"/>
      <c r="E41" s="52">
        <f t="shared" ref="E41:E45" si="33">D41*B41</f>
        <v>0</v>
      </c>
      <c r="F41" s="57"/>
      <c r="G41" s="38">
        <f t="shared" ref="G41" si="34">F41*B41</f>
        <v>0</v>
      </c>
      <c r="H41" s="38">
        <f t="shared" ref="H41" si="35">+D41+F41</f>
        <v>0</v>
      </c>
      <c r="I41" s="38">
        <f t="shared" ref="I41" si="36">E41+G41</f>
        <v>0</v>
      </c>
      <c r="J41" s="51" t="e">
        <f t="shared" ref="J41" si="37">K41*I41</f>
        <v>#VALUE!</v>
      </c>
      <c r="K41" s="109" t="str">
        <f t="shared" ref="K41:K45" si="38">$K$12</f>
        <v>XX</v>
      </c>
      <c r="L41" s="38" t="e">
        <f t="shared" ref="L41" si="39">I41+J41</f>
        <v>#VALUE!</v>
      </c>
      <c r="M41" s="94"/>
      <c r="P41" s="104"/>
    </row>
    <row r="42" spans="1:16" ht="15" customHeight="1">
      <c r="A42" s="102" t="s">
        <v>34</v>
      </c>
      <c r="B42" s="126"/>
      <c r="C42" s="117"/>
      <c r="D42" s="50"/>
      <c r="E42" s="54"/>
      <c r="F42" s="50"/>
      <c r="G42" s="117"/>
      <c r="H42" s="39"/>
      <c r="I42" s="39"/>
      <c r="J42" s="46"/>
      <c r="K42" s="123"/>
      <c r="L42" s="39"/>
      <c r="M42" s="93" t="e">
        <f>SUM(L43:L45)</f>
        <v>#VALUE!</v>
      </c>
      <c r="O42" s="100"/>
      <c r="P42" s="104"/>
    </row>
    <row r="43" spans="1:16" ht="12.75" customHeight="1">
      <c r="A43" s="120" t="s">
        <v>0</v>
      </c>
      <c r="B43" s="108"/>
      <c r="C43" s="72"/>
      <c r="D43" s="49"/>
      <c r="E43" s="52"/>
      <c r="F43" s="141"/>
      <c r="G43" s="38"/>
      <c r="H43" s="38"/>
      <c r="I43" s="38"/>
      <c r="J43" s="45"/>
      <c r="K43" s="109"/>
      <c r="L43" s="38"/>
      <c r="M43" s="94"/>
      <c r="O43" s="100"/>
      <c r="P43" s="104"/>
    </row>
    <row r="44" spans="1:16" ht="12.75" customHeight="1">
      <c r="A44" s="120" t="s">
        <v>31</v>
      </c>
      <c r="B44" s="108"/>
      <c r="C44" s="72"/>
      <c r="D44" s="49"/>
      <c r="E44" s="52"/>
      <c r="F44" s="141"/>
      <c r="G44" s="38"/>
      <c r="H44" s="38"/>
      <c r="I44" s="38"/>
      <c r="J44" s="45"/>
      <c r="K44" s="109"/>
      <c r="L44" s="38"/>
      <c r="M44" s="94"/>
      <c r="O44" s="100"/>
      <c r="P44" s="104"/>
    </row>
    <row r="45" spans="1:16" ht="12.75" customHeight="1">
      <c r="A45" s="122" t="s">
        <v>43</v>
      </c>
      <c r="B45" s="108">
        <v>1</v>
      </c>
      <c r="C45" s="71" t="s">
        <v>32</v>
      </c>
      <c r="D45" s="65"/>
      <c r="E45" s="52">
        <f t="shared" si="33"/>
        <v>0</v>
      </c>
      <c r="F45" s="61"/>
      <c r="G45" s="38">
        <f t="shared" ref="G45" si="40">F45*B45</f>
        <v>0</v>
      </c>
      <c r="H45" s="38">
        <f t="shared" ref="H45" si="41">+D45+F45</f>
        <v>0</v>
      </c>
      <c r="I45" s="38">
        <f t="shared" ref="I45" si="42">E45+G45</f>
        <v>0</v>
      </c>
      <c r="J45" s="51" t="e">
        <f t="shared" ref="J45" si="43">K45*I45</f>
        <v>#VALUE!</v>
      </c>
      <c r="K45" s="109" t="str">
        <f t="shared" si="38"/>
        <v>XX</v>
      </c>
      <c r="L45" s="38" t="e">
        <f t="shared" ref="L45" si="44">I45+J45</f>
        <v>#VALUE!</v>
      </c>
      <c r="M45" s="94"/>
      <c r="O45" s="100"/>
      <c r="P45" s="104"/>
    </row>
    <row r="46" spans="1:16" ht="15" customHeight="1">
      <c r="A46" s="158"/>
      <c r="B46" s="158"/>
      <c r="C46" s="158"/>
      <c r="D46" s="40"/>
      <c r="E46" s="40"/>
      <c r="F46" s="40"/>
      <c r="G46" s="40"/>
      <c r="H46" s="159" t="s">
        <v>10</v>
      </c>
      <c r="I46" s="160"/>
      <c r="J46" s="160"/>
      <c r="K46" s="160"/>
      <c r="L46" s="161"/>
      <c r="M46" s="64" t="e">
        <f>SUM(M16:M45)</f>
        <v>#VALUE!</v>
      </c>
      <c r="O46" s="100"/>
      <c r="P46" s="104"/>
    </row>
    <row r="47" spans="1:16" ht="12.75" customHeight="1">
      <c r="B47" s="99"/>
      <c r="M47" s="131"/>
    </row>
    <row r="48" spans="1:16" s="100" customFormat="1" ht="15" customHeight="1">
      <c r="A48" s="88"/>
      <c r="B48" s="99"/>
      <c r="C48" s="87"/>
      <c r="D48" s="88"/>
      <c r="E48" s="88"/>
      <c r="F48" s="88"/>
      <c r="G48" s="88"/>
      <c r="H48" s="88"/>
      <c r="K48" s="132"/>
      <c r="L48" s="133"/>
      <c r="M48" s="131"/>
    </row>
    <row r="49" spans="1:17" ht="12.75" customHeight="1">
      <c r="B49" s="99"/>
      <c r="K49" s="96"/>
      <c r="M49" s="131"/>
    </row>
    <row r="50" spans="1:17" ht="16.5" customHeight="1">
      <c r="A50" s="47"/>
      <c r="B50" s="99"/>
      <c r="F50" s="133"/>
      <c r="G50" s="133"/>
      <c r="H50" s="133"/>
      <c r="J50" s="80" t="s">
        <v>74</v>
      </c>
      <c r="K50" s="88"/>
      <c r="M50" s="131"/>
    </row>
    <row r="51" spans="1:17" ht="16.5" customHeight="1">
      <c r="A51" s="48"/>
      <c r="B51" s="99"/>
      <c r="G51" s="133"/>
      <c r="M51" s="131"/>
    </row>
    <row r="52" spans="1:17" ht="16.5" customHeight="1">
      <c r="A52" s="48"/>
      <c r="B52" s="99"/>
      <c r="F52" s="133"/>
      <c r="G52" s="133"/>
      <c r="M52" s="131"/>
    </row>
    <row r="53" spans="1:17" ht="12.75" customHeight="1">
      <c r="A53" s="78"/>
      <c r="B53" s="156"/>
      <c r="C53" s="156"/>
      <c r="D53" s="156"/>
      <c r="E53" s="156"/>
      <c r="F53" s="133"/>
      <c r="G53" s="133"/>
      <c r="I53" s="156"/>
      <c r="J53" s="156"/>
      <c r="K53" s="156"/>
      <c r="L53" s="156"/>
      <c r="M53" s="131"/>
    </row>
    <row r="54" spans="1:17" s="9" customFormat="1" ht="15" customHeight="1">
      <c r="A54" s="78"/>
      <c r="B54" s="154"/>
      <c r="C54" s="154"/>
      <c r="D54" s="154"/>
      <c r="E54" s="87"/>
      <c r="F54" s="87"/>
      <c r="G54" s="62"/>
      <c r="H54" s="85"/>
      <c r="I54" s="134"/>
      <c r="J54" s="81" t="s">
        <v>75</v>
      </c>
      <c r="K54" s="84"/>
      <c r="L54" s="84"/>
      <c r="M54" s="69"/>
      <c r="Q54" s="62"/>
    </row>
    <row r="55" spans="1:17" s="9" customFormat="1" ht="15" customHeight="1">
      <c r="A55" s="62"/>
      <c r="B55" s="135"/>
      <c r="C55" s="87"/>
      <c r="D55" s="87"/>
      <c r="E55" s="87"/>
      <c r="F55" s="87"/>
      <c r="G55" s="73"/>
      <c r="H55" s="87"/>
      <c r="I55" s="136"/>
      <c r="J55" s="80" t="s">
        <v>76</v>
      </c>
      <c r="K55" s="82"/>
      <c r="L55" s="82"/>
      <c r="M55" s="69"/>
      <c r="Q55" s="62"/>
    </row>
    <row r="56" spans="1:17" s="9" customFormat="1" ht="15" customHeight="1">
      <c r="A56" s="73"/>
      <c r="B56" s="137"/>
      <c r="C56" s="87"/>
      <c r="D56" s="87"/>
      <c r="F56" s="78"/>
      <c r="H56" s="87"/>
      <c r="I56" s="136"/>
      <c r="J56" s="80" t="s">
        <v>77</v>
      </c>
      <c r="K56" s="82"/>
      <c r="L56" s="82"/>
      <c r="M56" s="78"/>
      <c r="Q56" s="62"/>
    </row>
    <row r="57" spans="1:17" s="9" customFormat="1" ht="15" customHeight="1">
      <c r="B57" s="138"/>
      <c r="D57" s="73"/>
      <c r="F57" s="62"/>
      <c r="H57" s="87"/>
      <c r="I57" s="139"/>
      <c r="M57" s="62"/>
    </row>
    <row r="58" spans="1:17" ht="16.5" customHeight="1">
      <c r="D58" s="133"/>
      <c r="G58" s="133"/>
      <c r="M58" s="131"/>
    </row>
    <row r="59" spans="1:17" ht="16.5">
      <c r="A59" s="89"/>
      <c r="D59" s="47"/>
      <c r="M59" s="131"/>
    </row>
    <row r="60" spans="1:17" ht="16.5">
      <c r="A60" s="15"/>
      <c r="D60" s="48"/>
      <c r="J60" s="88"/>
      <c r="K60" s="88"/>
      <c r="M60" s="133"/>
      <c r="N60" s="133"/>
    </row>
    <row r="61" spans="1:17" ht="16.5">
      <c r="A61" s="15"/>
      <c r="D61" s="48"/>
      <c r="J61" s="88"/>
      <c r="K61" s="88"/>
      <c r="M61" s="88"/>
    </row>
    <row r="62" spans="1:17" ht="16.5">
      <c r="F62" s="155"/>
      <c r="G62" s="155"/>
      <c r="H62" s="155"/>
      <c r="J62" s="88"/>
      <c r="K62" s="88"/>
      <c r="M62" s="131"/>
    </row>
    <row r="64" spans="1:17" ht="16.5">
      <c r="H64" s="133"/>
      <c r="M64" s="131"/>
    </row>
  </sheetData>
  <sheetProtection sheet="1" formatCells="0"/>
  <mergeCells count="29">
    <mergeCell ref="A1:C5"/>
    <mergeCell ref="B54:D54"/>
    <mergeCell ref="F62:H62"/>
    <mergeCell ref="I53:L53"/>
    <mergeCell ref="I13:I15"/>
    <mergeCell ref="J13:K13"/>
    <mergeCell ref="L13:L15"/>
    <mergeCell ref="A46:C46"/>
    <mergeCell ref="H46:L46"/>
    <mergeCell ref="B53:E53"/>
    <mergeCell ref="A13:A15"/>
    <mergeCell ref="B13:B15"/>
    <mergeCell ref="C13:C15"/>
    <mergeCell ref="A9:M10"/>
    <mergeCell ref="A11:E11"/>
    <mergeCell ref="F11:M11"/>
    <mergeCell ref="A12:E12"/>
    <mergeCell ref="F12:I12"/>
    <mergeCell ref="L12:M12"/>
    <mergeCell ref="M13:M15"/>
    <mergeCell ref="D14:D15"/>
    <mergeCell ref="E14:E15"/>
    <mergeCell ref="F14:F15"/>
    <mergeCell ref="G14:G15"/>
    <mergeCell ref="J14:J15"/>
    <mergeCell ref="K14:K15"/>
    <mergeCell ref="H13:H15"/>
    <mergeCell ref="D13:E13"/>
    <mergeCell ref="F13:G13"/>
  </mergeCells>
  <printOptions horizontalCentered="1"/>
  <pageMargins left="0.78740157480314965" right="0.78740157480314965" top="0.98425196850393704" bottom="0.74803149606299213" header="0.19685039370078741" footer="0.19685039370078741"/>
  <pageSetup paperSize="9" scale="50" fitToHeight="10" orientation="landscape" r:id="rId1"/>
  <headerFooter scaleWithDoc="0" alignWithMargins="0"/>
  <rowBreaks count="1" manualBreakCount="1">
    <brk id="37" max="16383" man="1"/>
  </rowBreaks>
  <ignoredErrors>
    <ignoredError sqref="B3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56"/>
  </sheetPr>
  <dimension ref="A1:W45"/>
  <sheetViews>
    <sheetView showZeros="0" view="pageBreakPreview" zoomScale="90" zoomScaleNormal="70" zoomScaleSheetLayoutView="90" workbookViewId="0">
      <pane xSplit="1" topLeftCell="B1" activePane="topRight" state="frozen"/>
      <selection pane="topRight" activeCell="B13" sqref="B13:C13"/>
    </sheetView>
  </sheetViews>
  <sheetFormatPr defaultRowHeight="12.75"/>
  <cols>
    <col min="1" max="1" width="67.140625" style="9" bestFit="1" customWidth="1"/>
    <col min="2" max="2" width="21.42578125" style="9" bestFit="1" customWidth="1"/>
    <col min="3" max="3" width="10.85546875" style="42" bestFit="1" customWidth="1"/>
    <col min="4" max="4" width="21.85546875" style="9" bestFit="1" customWidth="1"/>
    <col min="5" max="5" width="10.85546875" style="42" bestFit="1" customWidth="1"/>
    <col min="6" max="6" width="21.5703125" style="9" customWidth="1"/>
    <col min="7" max="7" width="9.85546875" style="42" customWidth="1"/>
    <col min="8" max="8" width="21.5703125" style="9" customWidth="1"/>
    <col min="9" max="9" width="14.7109375" style="42" bestFit="1" customWidth="1"/>
    <col min="10" max="10" width="21.5703125" style="42" customWidth="1"/>
    <col min="11" max="11" width="10.85546875" style="42" customWidth="1"/>
    <col min="12" max="12" width="25" style="9" bestFit="1" customWidth="1"/>
    <col min="13" max="13" width="10.85546875" style="62" bestFit="1" customWidth="1"/>
    <col min="14" max="14" width="21.28515625" style="62" bestFit="1" customWidth="1"/>
    <col min="15" max="15" width="11.42578125" style="9" bestFit="1" customWidth="1"/>
    <col min="16" max="16" width="21.140625" style="9" bestFit="1" customWidth="1"/>
    <col min="17" max="17" width="9.7109375" style="62" bestFit="1" customWidth="1"/>
    <col min="18" max="18" width="22" style="9" bestFit="1" customWidth="1"/>
    <col min="19" max="19" width="9.140625" style="9"/>
    <col min="20" max="20" width="24.140625" style="9" bestFit="1" customWidth="1"/>
    <col min="21" max="21" width="14.140625" style="9" bestFit="1" customWidth="1"/>
    <col min="22" max="22" width="2.140625" style="9" customWidth="1"/>
    <col min="23" max="23" width="14.85546875" style="9" bestFit="1" customWidth="1"/>
    <col min="24" max="24" width="13.140625" style="9" bestFit="1" customWidth="1"/>
    <col min="25" max="16384" width="9.140625" style="9"/>
  </cols>
  <sheetData>
    <row r="1" spans="1:23" s="13" customFormat="1">
      <c r="A1" s="9"/>
      <c r="B1" s="9"/>
      <c r="C1" s="42"/>
      <c r="D1" s="11"/>
      <c r="E1" s="32"/>
      <c r="F1" s="11"/>
      <c r="G1" s="32"/>
      <c r="H1" s="11"/>
      <c r="I1" s="32"/>
      <c r="J1" s="32"/>
      <c r="K1" s="32"/>
      <c r="L1" s="12"/>
      <c r="M1" s="12"/>
      <c r="N1" s="12"/>
      <c r="O1" s="12"/>
      <c r="P1" s="12"/>
      <c r="Q1" s="12"/>
      <c r="R1" s="12"/>
      <c r="V1" s="14"/>
      <c r="W1" s="14"/>
    </row>
    <row r="2" spans="1:23" s="13" customFormat="1">
      <c r="A2" s="153" t="s">
        <v>72</v>
      </c>
      <c r="B2" s="153"/>
      <c r="C2" s="153"/>
      <c r="E2" s="33"/>
      <c r="G2" s="33"/>
      <c r="I2" s="33"/>
      <c r="J2" s="33"/>
      <c r="K2" s="33"/>
      <c r="L2" s="12"/>
      <c r="M2" s="12"/>
      <c r="N2" s="12"/>
      <c r="O2" s="12"/>
      <c r="P2" s="12"/>
      <c r="Q2" s="12"/>
      <c r="R2" s="12"/>
      <c r="V2" s="14"/>
      <c r="W2" s="14"/>
    </row>
    <row r="3" spans="1:23" s="13" customFormat="1">
      <c r="A3" s="153"/>
      <c r="B3" s="153"/>
      <c r="C3" s="153"/>
      <c r="E3" s="33"/>
      <c r="G3" s="33"/>
      <c r="I3" s="33"/>
      <c r="J3" s="33"/>
      <c r="K3" s="33"/>
      <c r="L3" s="12"/>
      <c r="M3" s="12"/>
      <c r="N3" s="12"/>
      <c r="O3" s="12"/>
      <c r="P3" s="12"/>
      <c r="Q3" s="12"/>
      <c r="R3" s="12"/>
      <c r="V3" s="14"/>
      <c r="W3" s="14"/>
    </row>
    <row r="4" spans="1:23" s="13" customFormat="1">
      <c r="A4" s="153"/>
      <c r="B4" s="153"/>
      <c r="C4" s="153"/>
      <c r="E4" s="33"/>
      <c r="G4" s="33"/>
      <c r="I4" s="33"/>
      <c r="J4" s="33"/>
      <c r="K4" s="33"/>
      <c r="L4" s="12"/>
      <c r="M4" s="12"/>
      <c r="N4" s="12"/>
      <c r="O4" s="12"/>
      <c r="P4" s="12"/>
      <c r="Q4" s="12"/>
      <c r="R4" s="12"/>
      <c r="V4" s="14"/>
      <c r="W4" s="14"/>
    </row>
    <row r="5" spans="1:23" s="13" customFormat="1">
      <c r="A5" s="153"/>
      <c r="B5" s="153"/>
      <c r="C5" s="153"/>
      <c r="E5" s="33"/>
      <c r="G5" s="33"/>
      <c r="I5" s="33"/>
      <c r="J5" s="33"/>
      <c r="K5" s="33"/>
      <c r="L5" s="12"/>
      <c r="M5" s="12"/>
      <c r="N5" s="12"/>
      <c r="O5" s="12"/>
      <c r="P5" s="12"/>
      <c r="Q5" s="12"/>
      <c r="R5" s="12"/>
      <c r="V5" s="14"/>
      <c r="W5" s="14"/>
    </row>
    <row r="6" spans="1:23" s="13" customFormat="1">
      <c r="A6" s="153"/>
      <c r="B6" s="153"/>
      <c r="C6" s="153"/>
      <c r="E6" s="33"/>
      <c r="G6" s="33"/>
      <c r="I6" s="33"/>
      <c r="J6" s="33"/>
      <c r="K6" s="33"/>
      <c r="L6" s="12"/>
      <c r="M6" s="12"/>
      <c r="N6" s="12"/>
      <c r="O6" s="12"/>
      <c r="P6" s="12"/>
      <c r="Q6" s="12"/>
      <c r="R6" s="12"/>
      <c r="V6" s="14"/>
      <c r="W6" s="14"/>
    </row>
    <row r="7" spans="1:23" s="13" customFormat="1">
      <c r="A7" s="79" t="s">
        <v>73</v>
      </c>
      <c r="B7" s="90"/>
      <c r="C7" s="91"/>
      <c r="E7" s="33"/>
      <c r="G7" s="33"/>
      <c r="I7" s="33"/>
      <c r="J7" s="33"/>
      <c r="K7" s="33"/>
      <c r="L7" s="12"/>
      <c r="M7" s="12"/>
      <c r="N7" s="12"/>
      <c r="O7" s="12"/>
      <c r="P7" s="12"/>
      <c r="Q7" s="12"/>
      <c r="R7" s="12"/>
      <c r="V7" s="14"/>
      <c r="W7" s="14"/>
    </row>
    <row r="8" spans="1:23" s="13" customFormat="1">
      <c r="A8" s="79" t="s">
        <v>73</v>
      </c>
      <c r="B8" s="90"/>
      <c r="C8" s="91"/>
      <c r="E8" s="33"/>
      <c r="G8" s="33"/>
      <c r="I8" s="33"/>
      <c r="J8" s="33"/>
      <c r="K8" s="33"/>
      <c r="L8" s="12"/>
      <c r="M8" s="12"/>
      <c r="N8" s="12"/>
      <c r="O8" s="12"/>
      <c r="P8" s="12"/>
      <c r="Q8" s="12"/>
      <c r="R8" s="12"/>
      <c r="V8" s="14"/>
      <c r="W8" s="14"/>
    </row>
    <row r="9" spans="1:23" s="13" customFormat="1">
      <c r="A9" s="11"/>
      <c r="B9" s="11"/>
      <c r="C9" s="32"/>
      <c r="E9" s="33"/>
      <c r="G9" s="33"/>
      <c r="I9" s="33"/>
      <c r="J9" s="33"/>
      <c r="K9" s="33"/>
      <c r="L9" s="12"/>
      <c r="M9" s="12"/>
      <c r="N9" s="12"/>
      <c r="O9" s="12"/>
      <c r="P9" s="12"/>
      <c r="Q9" s="12"/>
      <c r="R9" s="12"/>
      <c r="V9" s="14"/>
      <c r="W9" s="14"/>
    </row>
    <row r="10" spans="1:23" s="16" customFormat="1" ht="15.75">
      <c r="A10" s="175" t="s">
        <v>63</v>
      </c>
      <c r="B10" s="176"/>
      <c r="C10" s="177"/>
      <c r="D10" s="74" t="s">
        <v>40</v>
      </c>
      <c r="E10" s="75"/>
      <c r="F10" s="75"/>
      <c r="G10" s="76"/>
      <c r="H10" s="67"/>
      <c r="I10" s="67"/>
      <c r="J10" s="67"/>
      <c r="K10" s="67"/>
      <c r="L10" s="67"/>
      <c r="M10" s="67"/>
      <c r="N10" s="21"/>
      <c r="O10" s="21"/>
      <c r="P10" s="21"/>
      <c r="Q10" s="21"/>
      <c r="R10" s="21"/>
      <c r="S10" s="21"/>
    </row>
    <row r="11" spans="1:23" s="16" customFormat="1" ht="15.75">
      <c r="A11" s="178" t="s">
        <v>17</v>
      </c>
      <c r="B11" s="179"/>
      <c r="C11" s="180"/>
      <c r="D11" s="66" t="s">
        <v>41</v>
      </c>
      <c r="E11" s="75"/>
      <c r="F11" s="75"/>
      <c r="G11" s="76"/>
      <c r="H11" s="67"/>
      <c r="I11" s="67"/>
      <c r="J11" s="67"/>
      <c r="K11" s="67"/>
      <c r="L11" s="67"/>
      <c r="M11" s="67"/>
      <c r="N11" s="21"/>
      <c r="O11" s="21"/>
      <c r="P11" s="22"/>
      <c r="Q11" s="23"/>
      <c r="R11" s="24"/>
      <c r="S11" s="25"/>
    </row>
    <row r="12" spans="1:23" ht="8.25" customHeight="1">
      <c r="D12" s="10"/>
      <c r="E12" s="34"/>
      <c r="F12" s="10"/>
      <c r="G12" s="34"/>
      <c r="H12" s="10"/>
      <c r="I12" s="34"/>
      <c r="J12" s="34"/>
      <c r="K12" s="34"/>
      <c r="L12" s="10"/>
      <c r="M12" s="29"/>
      <c r="Q12" s="9"/>
      <c r="V12" s="62"/>
      <c r="W12" s="62"/>
    </row>
    <row r="13" spans="1:23">
      <c r="A13" s="181" t="s">
        <v>19</v>
      </c>
      <c r="B13" s="183" t="s">
        <v>64</v>
      </c>
      <c r="C13" s="183"/>
      <c r="D13" s="184" t="s">
        <v>24</v>
      </c>
      <c r="E13" s="185"/>
      <c r="F13" s="183" t="s">
        <v>20</v>
      </c>
      <c r="G13" s="183"/>
      <c r="I13" s="9"/>
      <c r="J13" s="9"/>
      <c r="K13" s="9"/>
      <c r="M13" s="9"/>
      <c r="N13" s="9"/>
      <c r="Q13" s="9"/>
    </row>
    <row r="14" spans="1:23">
      <c r="A14" s="182"/>
      <c r="B14" s="77" t="s">
        <v>21</v>
      </c>
      <c r="C14" s="35" t="s">
        <v>9</v>
      </c>
      <c r="D14" s="77" t="s">
        <v>21</v>
      </c>
      <c r="E14" s="35" t="s">
        <v>9</v>
      </c>
      <c r="F14" s="77" t="s">
        <v>21</v>
      </c>
      <c r="G14" s="77" t="s">
        <v>9</v>
      </c>
      <c r="I14" s="9"/>
      <c r="J14" s="9"/>
      <c r="K14" s="9"/>
      <c r="M14" s="9"/>
      <c r="N14" s="9"/>
      <c r="Q14" s="9"/>
    </row>
    <row r="15" spans="1:23" ht="25.5" customHeight="1">
      <c r="A15" s="1" t="s">
        <v>25</v>
      </c>
      <c r="B15" s="2" t="e">
        <f t="shared" ref="B15:B21" si="0">C15*$F15</f>
        <v>#VALUE!</v>
      </c>
      <c r="C15" s="43"/>
      <c r="D15" s="2" t="e">
        <f t="shared" ref="D15:D21" si="1">E15*$F15</f>
        <v>#VALUE!</v>
      </c>
      <c r="E15" s="43"/>
      <c r="F15" s="30" t="e">
        <f>Orçamento!M16</f>
        <v>#VALUE!</v>
      </c>
      <c r="G15" s="3">
        <f>C15+E15</f>
        <v>0</v>
      </c>
      <c r="I15" s="9"/>
      <c r="J15" s="9"/>
      <c r="K15" s="9"/>
      <c r="M15" s="9"/>
      <c r="N15" s="9"/>
      <c r="Q15" s="17" t="e">
        <f>B15+D15</f>
        <v>#VALUE!</v>
      </c>
      <c r="R15" s="17" t="e">
        <f>F15-Q15</f>
        <v>#VALUE!</v>
      </c>
    </row>
    <row r="16" spans="1:23" ht="25.5" customHeight="1">
      <c r="A16" s="1" t="s">
        <v>26</v>
      </c>
      <c r="B16" s="2" t="e">
        <f t="shared" si="0"/>
        <v>#VALUE!</v>
      </c>
      <c r="C16" s="43"/>
      <c r="D16" s="2" t="e">
        <f t="shared" si="1"/>
        <v>#VALUE!</v>
      </c>
      <c r="E16" s="43"/>
      <c r="F16" s="30" t="e">
        <f>Orçamento!M22</f>
        <v>#VALUE!</v>
      </c>
      <c r="G16" s="3">
        <f t="shared" ref="G16:G22" si="2">C16+E16</f>
        <v>0</v>
      </c>
      <c r="I16" s="9"/>
      <c r="J16" s="9"/>
      <c r="K16" s="9"/>
      <c r="M16" s="9"/>
      <c r="N16" s="9"/>
      <c r="Q16" s="17"/>
      <c r="R16" s="17"/>
    </row>
    <row r="17" spans="1:18" ht="25.5" customHeight="1">
      <c r="A17" s="1" t="s">
        <v>27</v>
      </c>
      <c r="B17" s="2" t="e">
        <f t="shared" si="0"/>
        <v>#VALUE!</v>
      </c>
      <c r="C17" s="43"/>
      <c r="D17" s="2" t="e">
        <f t="shared" si="1"/>
        <v>#VALUE!</v>
      </c>
      <c r="E17" s="43"/>
      <c r="F17" s="30" t="e">
        <f>Orçamento!M25</f>
        <v>#VALUE!</v>
      </c>
      <c r="G17" s="3">
        <f t="shared" si="2"/>
        <v>0</v>
      </c>
      <c r="I17" s="9"/>
      <c r="J17" s="9"/>
      <c r="K17" s="9"/>
      <c r="M17" s="9"/>
      <c r="N17" s="9"/>
      <c r="Q17" s="17"/>
      <c r="R17" s="17"/>
    </row>
    <row r="18" spans="1:18" ht="25.5" customHeight="1">
      <c r="A18" s="1" t="s">
        <v>60</v>
      </c>
      <c r="B18" s="2" t="e">
        <f t="shared" si="0"/>
        <v>#VALUE!</v>
      </c>
      <c r="C18" s="43"/>
      <c r="D18" s="2" t="e">
        <f t="shared" si="1"/>
        <v>#VALUE!</v>
      </c>
      <c r="E18" s="43"/>
      <c r="F18" s="30" t="e">
        <f>Orçamento!M31</f>
        <v>#VALUE!</v>
      </c>
      <c r="G18" s="3">
        <f t="shared" si="2"/>
        <v>0</v>
      </c>
      <c r="I18" s="9"/>
      <c r="J18" s="9"/>
      <c r="K18" s="9"/>
      <c r="M18" s="9"/>
      <c r="N18" s="9"/>
      <c r="Q18" s="17"/>
      <c r="R18" s="17"/>
    </row>
    <row r="19" spans="1:18" ht="25.5" customHeight="1">
      <c r="A19" s="1" t="s">
        <v>68</v>
      </c>
      <c r="B19" s="2" t="e">
        <f>$F$19*C19</f>
        <v>#VALUE!</v>
      </c>
      <c r="C19" s="43"/>
      <c r="D19" s="2" t="e">
        <f>$F$19*E19</f>
        <v>#VALUE!</v>
      </c>
      <c r="E19" s="43"/>
      <c r="F19" s="30" t="e">
        <f>Orçamento!M34</f>
        <v>#VALUE!</v>
      </c>
      <c r="G19" s="3">
        <f>C19+E19</f>
        <v>0</v>
      </c>
      <c r="I19" s="9"/>
      <c r="J19" s="9"/>
      <c r="K19" s="9"/>
      <c r="M19" s="9"/>
      <c r="N19" s="9"/>
      <c r="Q19" s="17"/>
      <c r="R19" s="17"/>
    </row>
    <row r="20" spans="1:18" ht="25.5" customHeight="1">
      <c r="A20" s="1" t="s">
        <v>61</v>
      </c>
      <c r="B20" s="2" t="e">
        <f t="shared" si="0"/>
        <v>#VALUE!</v>
      </c>
      <c r="C20" s="43"/>
      <c r="D20" s="2" t="e">
        <f t="shared" si="1"/>
        <v>#VALUE!</v>
      </c>
      <c r="E20" s="43"/>
      <c r="F20" s="30" t="e">
        <f>Orçamento!M38</f>
        <v>#VALUE!</v>
      </c>
      <c r="G20" s="3">
        <f t="shared" si="2"/>
        <v>0</v>
      </c>
      <c r="I20" s="9"/>
      <c r="J20" s="9"/>
      <c r="K20" s="9"/>
      <c r="M20" s="9"/>
      <c r="N20" s="9"/>
      <c r="Q20" s="17" t="e">
        <f>B20+D20</f>
        <v>#VALUE!</v>
      </c>
      <c r="R20" s="17" t="e">
        <f>F20-Q20</f>
        <v>#VALUE!</v>
      </c>
    </row>
    <row r="21" spans="1:18" ht="25.5" customHeight="1">
      <c r="A21" s="1" t="s">
        <v>62</v>
      </c>
      <c r="B21" s="2" t="e">
        <f t="shared" si="0"/>
        <v>#VALUE!</v>
      </c>
      <c r="C21" s="43"/>
      <c r="D21" s="2" t="e">
        <f t="shared" si="1"/>
        <v>#VALUE!</v>
      </c>
      <c r="E21" s="43"/>
      <c r="F21" s="30" t="e">
        <f>Orçamento!M42</f>
        <v>#VALUE!</v>
      </c>
      <c r="G21" s="3">
        <f t="shared" si="2"/>
        <v>0</v>
      </c>
      <c r="I21" s="9"/>
      <c r="J21" s="9"/>
      <c r="K21" s="9"/>
      <c r="M21" s="9"/>
      <c r="N21" s="9"/>
      <c r="Q21" s="17" t="e">
        <f>B21+D21</f>
        <v>#VALUE!</v>
      </c>
      <c r="R21" s="17" t="e">
        <f>F21-Q21</f>
        <v>#VALUE!</v>
      </c>
    </row>
    <row r="22" spans="1:18" ht="25.5" customHeight="1">
      <c r="A22" s="4" t="s">
        <v>22</v>
      </c>
      <c r="B22" s="5" t="e">
        <f>SUM(B15:B21)</f>
        <v>#VALUE!</v>
      </c>
      <c r="C22" s="3" t="e">
        <f>B22/$F$22</f>
        <v>#VALUE!</v>
      </c>
      <c r="D22" s="5" t="e">
        <f>SUM(D15:D21)</f>
        <v>#VALUE!</v>
      </c>
      <c r="E22" s="3" t="e">
        <f>D22/$F$22</f>
        <v>#VALUE!</v>
      </c>
      <c r="F22" s="30" t="e">
        <f>B22+D22</f>
        <v>#VALUE!</v>
      </c>
      <c r="G22" s="3" t="e">
        <f t="shared" si="2"/>
        <v>#VALUE!</v>
      </c>
      <c r="I22" s="9"/>
      <c r="J22" s="9"/>
      <c r="K22" s="9"/>
      <c r="M22" s="9"/>
      <c r="N22" s="9"/>
      <c r="Q22" s="9"/>
    </row>
    <row r="23" spans="1:18" ht="25.5" customHeight="1">
      <c r="A23" s="4" t="s">
        <v>23</v>
      </c>
      <c r="B23" s="6" t="e">
        <f>B22</f>
        <v>#VALUE!</v>
      </c>
      <c r="C23" s="18" t="e">
        <f>C22</f>
        <v>#VALUE!</v>
      </c>
      <c r="D23" s="6" t="e">
        <f t="shared" ref="D23:E23" si="3">B23+D22</f>
        <v>#VALUE!</v>
      </c>
      <c r="E23" s="18" t="e">
        <f t="shared" si="3"/>
        <v>#VALUE!</v>
      </c>
      <c r="F23" s="8" t="e">
        <f>SUM(F15:F21)</f>
        <v>#VALUE!</v>
      </c>
      <c r="G23" s="7"/>
      <c r="H23" s="31"/>
      <c r="I23" s="31"/>
      <c r="J23" s="9"/>
      <c r="K23" s="9"/>
      <c r="M23" s="9"/>
      <c r="N23" s="9"/>
      <c r="Q23" s="9"/>
    </row>
    <row r="24" spans="1:18" ht="15" customHeight="1">
      <c r="A24" s="42"/>
      <c r="E24" s="9"/>
      <c r="F24" s="70"/>
      <c r="G24" s="9"/>
      <c r="I24" s="69"/>
      <c r="J24" s="69"/>
      <c r="K24" s="69"/>
      <c r="L24" s="62"/>
      <c r="M24" s="9"/>
      <c r="N24" s="9"/>
      <c r="O24" s="62"/>
      <c r="Q24" s="9"/>
    </row>
    <row r="25" spans="1:18" ht="15" customHeight="1">
      <c r="A25" s="42"/>
      <c r="E25" s="9"/>
      <c r="F25" s="173"/>
      <c r="G25" s="173"/>
      <c r="I25" s="69"/>
      <c r="J25" s="69"/>
      <c r="K25" s="69"/>
      <c r="L25" s="62"/>
      <c r="M25" s="9"/>
      <c r="N25" s="9"/>
      <c r="O25" s="62"/>
      <c r="Q25" s="9"/>
    </row>
    <row r="26" spans="1:18" ht="15" customHeight="1">
      <c r="A26" s="42"/>
      <c r="E26" s="80" t="s">
        <v>74</v>
      </c>
      <c r="F26" s="69"/>
      <c r="G26" s="9"/>
      <c r="I26" s="69"/>
      <c r="J26" s="69"/>
      <c r="K26" s="69"/>
      <c r="L26" s="62"/>
      <c r="M26" s="9"/>
      <c r="N26" s="9"/>
      <c r="O26" s="62"/>
      <c r="Q26" s="9"/>
    </row>
    <row r="27" spans="1:18" ht="15" customHeight="1">
      <c r="A27" s="42"/>
      <c r="E27" s="83"/>
      <c r="F27" s="69"/>
      <c r="G27" s="9"/>
      <c r="I27" s="69"/>
      <c r="J27" s="69"/>
      <c r="K27" s="69"/>
      <c r="L27" s="62"/>
      <c r="M27" s="9"/>
      <c r="N27" s="9"/>
      <c r="O27" s="62"/>
      <c r="Q27" s="9"/>
    </row>
    <row r="28" spans="1:18" ht="15" customHeight="1">
      <c r="A28" s="42"/>
      <c r="E28" s="83"/>
      <c r="F28" s="69"/>
      <c r="G28" s="9"/>
      <c r="I28" s="69"/>
      <c r="J28" s="69"/>
      <c r="K28" s="69"/>
      <c r="L28" s="62"/>
      <c r="M28" s="9"/>
      <c r="N28" s="9"/>
      <c r="O28" s="62"/>
      <c r="Q28" s="9"/>
    </row>
    <row r="29" spans="1:18" ht="15" customHeight="1">
      <c r="E29" s="81" t="s">
        <v>75</v>
      </c>
      <c r="F29" s="69"/>
      <c r="G29" s="9"/>
      <c r="I29" s="69"/>
      <c r="J29" s="69"/>
      <c r="K29" s="69"/>
      <c r="L29" s="62"/>
      <c r="M29" s="9"/>
      <c r="N29" s="9"/>
      <c r="O29" s="62"/>
      <c r="Q29" s="9"/>
    </row>
    <row r="30" spans="1:18" ht="15" customHeight="1">
      <c r="A30" s="78"/>
      <c r="B30" s="62"/>
      <c r="C30" s="85"/>
      <c r="D30" s="85"/>
      <c r="E30" s="80" t="s">
        <v>76</v>
      </c>
      <c r="F30" s="85"/>
      <c r="G30" s="86"/>
      <c r="H30" s="69"/>
      <c r="I30" s="69"/>
      <c r="J30" s="69"/>
      <c r="K30" s="69"/>
      <c r="L30" s="62"/>
      <c r="M30" s="9"/>
      <c r="N30" s="9"/>
      <c r="O30" s="62"/>
      <c r="Q30" s="9"/>
    </row>
    <row r="31" spans="1:18" ht="15" customHeight="1">
      <c r="A31" s="62"/>
      <c r="B31" s="62"/>
      <c r="C31" s="87"/>
      <c r="D31" s="87"/>
      <c r="E31" s="80" t="s">
        <v>77</v>
      </c>
      <c r="F31" s="87"/>
      <c r="G31" s="88"/>
      <c r="H31" s="69"/>
      <c r="I31" s="69"/>
      <c r="J31" s="69"/>
      <c r="K31" s="69"/>
      <c r="M31" s="9"/>
      <c r="N31" s="9"/>
      <c r="O31" s="62"/>
      <c r="Q31" s="9"/>
    </row>
    <row r="32" spans="1:18" ht="15" customHeight="1">
      <c r="A32" s="73"/>
      <c r="B32" s="78"/>
      <c r="C32" s="87"/>
      <c r="D32" s="87"/>
      <c r="E32" s="62"/>
      <c r="F32" s="87"/>
      <c r="G32" s="88"/>
      <c r="I32" s="69"/>
      <c r="J32" s="69"/>
      <c r="K32" s="69"/>
      <c r="M32" s="9"/>
      <c r="N32" s="9"/>
      <c r="O32" s="62"/>
      <c r="Q32" s="9"/>
    </row>
    <row r="33" spans="1:22" ht="15" customHeight="1">
      <c r="B33" s="62"/>
      <c r="C33" s="9"/>
      <c r="D33" s="62"/>
      <c r="E33" s="9"/>
      <c r="F33" s="78"/>
      <c r="G33" s="78"/>
      <c r="I33" s="28"/>
      <c r="J33" s="28"/>
      <c r="K33" s="78"/>
      <c r="M33" s="9"/>
      <c r="N33" s="9"/>
      <c r="O33" s="62"/>
      <c r="Q33" s="9"/>
    </row>
    <row r="34" spans="1:22" ht="15" customHeight="1">
      <c r="B34" s="73"/>
      <c r="C34" s="9"/>
      <c r="D34" s="73"/>
      <c r="E34" s="9"/>
      <c r="G34" s="9"/>
      <c r="I34" s="26"/>
      <c r="J34" s="26"/>
      <c r="K34" s="62"/>
      <c r="M34" s="9"/>
      <c r="N34" s="9"/>
      <c r="Q34" s="9"/>
    </row>
    <row r="35" spans="1:22" ht="15" customHeight="1">
      <c r="C35" s="41"/>
      <c r="D35" s="73"/>
      <c r="E35" s="9"/>
      <c r="G35" s="9"/>
      <c r="H35" s="41"/>
      <c r="I35" s="27"/>
      <c r="J35" s="27"/>
      <c r="K35" s="73"/>
      <c r="M35" s="9"/>
      <c r="N35" s="9"/>
      <c r="Q35" s="78"/>
    </row>
    <row r="36" spans="1:22" ht="15" customHeight="1">
      <c r="A36" s="89"/>
      <c r="E36" s="9"/>
      <c r="G36" s="9"/>
      <c r="H36" s="86"/>
      <c r="I36" s="86"/>
      <c r="J36" s="41"/>
      <c r="K36" s="41"/>
      <c r="M36" s="9"/>
      <c r="N36" s="9"/>
    </row>
    <row r="37" spans="1:22" ht="15" customHeight="1">
      <c r="A37" s="15"/>
      <c r="B37" s="62"/>
      <c r="C37" s="62"/>
      <c r="D37" s="62"/>
      <c r="E37" s="9"/>
      <c r="G37" s="9"/>
      <c r="H37" s="88"/>
      <c r="I37" s="88"/>
      <c r="L37" s="42"/>
      <c r="M37" s="42"/>
      <c r="N37" s="27"/>
      <c r="P37" s="19"/>
      <c r="Q37" s="9"/>
      <c r="S37" s="62"/>
    </row>
    <row r="38" spans="1:22" ht="15" customHeight="1">
      <c r="A38" s="172"/>
      <c r="B38" s="172"/>
      <c r="C38" s="172"/>
      <c r="D38" s="172"/>
      <c r="E38" s="172"/>
      <c r="F38" s="172"/>
      <c r="G38" s="172"/>
      <c r="H38" s="88"/>
      <c r="I38" s="88"/>
      <c r="J38" s="69"/>
      <c r="K38" s="69"/>
      <c r="L38" s="69"/>
      <c r="M38" s="69"/>
      <c r="N38" s="27"/>
      <c r="P38" s="19"/>
      <c r="Q38" s="9"/>
      <c r="S38" s="62"/>
      <c r="T38" s="62"/>
      <c r="U38" s="73"/>
    </row>
    <row r="39" spans="1:22" ht="15" customHeight="1">
      <c r="A39" s="172"/>
      <c r="B39" s="172"/>
      <c r="C39" s="172"/>
      <c r="D39" s="172"/>
      <c r="E39" s="172"/>
      <c r="F39" s="172"/>
      <c r="G39" s="172"/>
      <c r="I39" s="78"/>
      <c r="J39" s="9"/>
      <c r="K39" s="9"/>
      <c r="M39" s="78"/>
      <c r="N39" s="9"/>
      <c r="P39" s="19"/>
      <c r="Q39" s="9"/>
      <c r="S39" s="62"/>
      <c r="T39" s="62"/>
      <c r="U39" s="73"/>
    </row>
    <row r="40" spans="1:22" ht="15" customHeight="1">
      <c r="A40" s="172"/>
      <c r="B40" s="172"/>
      <c r="C40" s="172"/>
      <c r="D40" s="172"/>
      <c r="E40" s="172"/>
      <c r="F40" s="172"/>
      <c r="G40" s="172"/>
      <c r="I40" s="62"/>
      <c r="J40" s="9"/>
      <c r="K40" s="9"/>
      <c r="N40" s="9"/>
      <c r="Q40" s="9"/>
      <c r="T40" s="19"/>
    </row>
    <row r="41" spans="1:22">
      <c r="A41" s="172"/>
      <c r="B41" s="172"/>
      <c r="C41" s="172"/>
      <c r="D41" s="172"/>
      <c r="E41" s="172"/>
      <c r="F41" s="172"/>
      <c r="G41" s="172"/>
      <c r="I41" s="73"/>
      <c r="J41" s="9"/>
      <c r="K41" s="9"/>
      <c r="M41" s="73"/>
      <c r="N41" s="9"/>
      <c r="Q41" s="9"/>
    </row>
    <row r="42" spans="1:22">
      <c r="G42" s="9"/>
      <c r="L42" s="26"/>
      <c r="M42" s="9"/>
      <c r="N42" s="9"/>
      <c r="P42" s="26"/>
      <c r="Q42" s="78"/>
      <c r="S42" s="78"/>
    </row>
    <row r="43" spans="1:22">
      <c r="D43" s="62"/>
      <c r="E43" s="62"/>
      <c r="G43" s="9"/>
      <c r="I43" s="62"/>
      <c r="J43" s="62"/>
      <c r="K43" s="62"/>
      <c r="L43" s="26"/>
      <c r="M43" s="9"/>
      <c r="N43" s="9"/>
      <c r="P43" s="26"/>
      <c r="Q43" s="73"/>
      <c r="S43" s="62"/>
      <c r="T43" s="186"/>
      <c r="U43" s="186"/>
      <c r="V43" s="186"/>
    </row>
    <row r="44" spans="1:22">
      <c r="D44" s="172"/>
      <c r="E44" s="172"/>
      <c r="F44" s="172"/>
      <c r="G44" s="172"/>
      <c r="H44" s="172"/>
      <c r="I44" s="172"/>
      <c r="J44" s="62"/>
      <c r="K44" s="62"/>
      <c r="L44" s="26"/>
      <c r="M44" s="9"/>
      <c r="N44" s="9"/>
      <c r="P44" s="26"/>
      <c r="Q44" s="73"/>
      <c r="R44" s="20"/>
      <c r="S44" s="62"/>
      <c r="T44" s="174"/>
      <c r="U44" s="174"/>
      <c r="V44" s="174"/>
    </row>
    <row r="45" spans="1:22">
      <c r="E45" s="9"/>
      <c r="G45" s="9"/>
      <c r="I45" s="9"/>
      <c r="J45" s="9"/>
      <c r="K45" s="9"/>
      <c r="L45" s="26"/>
      <c r="M45" s="9"/>
      <c r="N45" s="9"/>
      <c r="P45" s="26"/>
      <c r="Q45" s="9"/>
      <c r="T45" s="174"/>
      <c r="U45" s="174"/>
      <c r="V45" s="174"/>
    </row>
  </sheetData>
  <sheetProtection sheet="1" objects="1" scenarios="1"/>
  <mergeCells count="16">
    <mergeCell ref="A2:C6"/>
    <mergeCell ref="A41:G41"/>
    <mergeCell ref="F25:G25"/>
    <mergeCell ref="T45:V45"/>
    <mergeCell ref="A10:C10"/>
    <mergeCell ref="A11:C11"/>
    <mergeCell ref="A13:A14"/>
    <mergeCell ref="B13:C13"/>
    <mergeCell ref="D13:E13"/>
    <mergeCell ref="F13:G13"/>
    <mergeCell ref="T43:V43"/>
    <mergeCell ref="D44:I44"/>
    <mergeCell ref="T44:V44"/>
    <mergeCell ref="A38:G38"/>
    <mergeCell ref="A39:G39"/>
    <mergeCell ref="A40:G40"/>
  </mergeCells>
  <printOptions horizontalCentered="1"/>
  <pageMargins left="0.39370078740157483" right="0.59055118110236227" top="1.2204724409448819" bottom="0.39370078740157483" header="0.31496062992125984" footer="0.31496062992125984"/>
  <pageSetup paperSize="32767" scale="80" fitToHeight="10" orientation="landscape" r:id="rId1"/>
  <headerFooter scaleWithDoc="0"/>
  <ignoredErrors>
    <ignoredError sqref="B19 D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Coordenadoria de Manutenção e Redes</cp:lastModifiedBy>
  <cp:lastPrinted>2021-10-24T02:17:53Z</cp:lastPrinted>
  <dcterms:created xsi:type="dcterms:W3CDTF">2011-11-25T11:08:52Z</dcterms:created>
  <dcterms:modified xsi:type="dcterms:W3CDTF">2021-12-07T15:15:57Z</dcterms:modified>
</cp:coreProperties>
</file>