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Orçamento" sheetId="1" r:id="rId1"/>
    <sheet name="Cronograma" sheetId="2" r:id="rId2"/>
  </sheets>
  <definedNames>
    <definedName name="_xlnm.Print_Area" localSheetId="1">Cronograma!$A$1:$K$41</definedName>
    <definedName name="_xlnm.Print_Area" localSheetId="0">Orçamento!$A$1:$M$311</definedName>
    <definedName name="_xlnm.Print_Titles" localSheetId="0">Orçamento!$1:$15</definedName>
  </definedNames>
  <calcPr calcId="124519"/>
</workbook>
</file>

<file path=xl/calcChain.xml><?xml version="1.0" encoding="utf-8"?>
<calcChain xmlns="http://schemas.openxmlformats.org/spreadsheetml/2006/main">
  <c r="H253" i="1"/>
  <c r="H254"/>
  <c r="H255"/>
  <c r="H256"/>
  <c r="H258"/>
  <c r="H259"/>
  <c r="H260"/>
  <c r="H261"/>
  <c r="H262"/>
  <c r="H263"/>
  <c r="G253"/>
  <c r="G254"/>
  <c r="G255"/>
  <c r="G256"/>
  <c r="G258"/>
  <c r="G259"/>
  <c r="G260"/>
  <c r="G261"/>
  <c r="G262"/>
  <c r="G263"/>
  <c r="E253"/>
  <c r="I253"/>
  <c r="E254"/>
  <c r="E255"/>
  <c r="E256"/>
  <c r="E258"/>
  <c r="E259"/>
  <c r="E260"/>
  <c r="I260" s="1"/>
  <c r="E261"/>
  <c r="E262"/>
  <c r="I262" s="1"/>
  <c r="E263"/>
  <c r="H51"/>
  <c r="H52"/>
  <c r="H53"/>
  <c r="H54"/>
  <c r="H55"/>
  <c r="H57"/>
  <c r="H58"/>
  <c r="H59"/>
  <c r="G51"/>
  <c r="G52"/>
  <c r="I52" s="1"/>
  <c r="G53"/>
  <c r="G54"/>
  <c r="G55"/>
  <c r="G57"/>
  <c r="G58"/>
  <c r="G59"/>
  <c r="E51"/>
  <c r="I51" s="1"/>
  <c r="E52"/>
  <c r="E53"/>
  <c r="I53"/>
  <c r="E54"/>
  <c r="I54"/>
  <c r="J54" s="1"/>
  <c r="L54" s="1"/>
  <c r="E55"/>
  <c r="E57"/>
  <c r="E58"/>
  <c r="I58" s="1"/>
  <c r="E59"/>
  <c r="I59"/>
  <c r="H229"/>
  <c r="G229"/>
  <c r="E229"/>
  <c r="H196"/>
  <c r="G196"/>
  <c r="I196" s="1"/>
  <c r="E196"/>
  <c r="H195"/>
  <c r="G195"/>
  <c r="E195"/>
  <c r="H194"/>
  <c r="G194"/>
  <c r="E194"/>
  <c r="H193"/>
  <c r="G193"/>
  <c r="E193"/>
  <c r="H192"/>
  <c r="G192"/>
  <c r="E192"/>
  <c r="H191"/>
  <c r="G191"/>
  <c r="E191"/>
  <c r="I191" s="1"/>
  <c r="H190"/>
  <c r="G190"/>
  <c r="E190"/>
  <c r="I190" s="1"/>
  <c r="H189"/>
  <c r="G189"/>
  <c r="E189"/>
  <c r="I189" s="1"/>
  <c r="H188"/>
  <c r="G188"/>
  <c r="E188"/>
  <c r="I188" s="1"/>
  <c r="H187"/>
  <c r="G187"/>
  <c r="E187"/>
  <c r="H186"/>
  <c r="G186"/>
  <c r="E186"/>
  <c r="H185"/>
  <c r="G185"/>
  <c r="E185"/>
  <c r="H184"/>
  <c r="G184"/>
  <c r="E184"/>
  <c r="H183"/>
  <c r="G183"/>
  <c r="E183"/>
  <c r="H182"/>
  <c r="G182"/>
  <c r="E182"/>
  <c r="I182"/>
  <c r="H181"/>
  <c r="G181"/>
  <c r="E181"/>
  <c r="I181"/>
  <c r="H179"/>
  <c r="G179"/>
  <c r="E179"/>
  <c r="I179"/>
  <c r="H178"/>
  <c r="G178"/>
  <c r="E178"/>
  <c r="H177"/>
  <c r="G177"/>
  <c r="E177"/>
  <c r="I177" s="1"/>
  <c r="H176"/>
  <c r="G176"/>
  <c r="E176"/>
  <c r="H175"/>
  <c r="G175"/>
  <c r="E175"/>
  <c r="H174"/>
  <c r="G174"/>
  <c r="E174"/>
  <c r="H173"/>
  <c r="G173"/>
  <c r="E173"/>
  <c r="I173"/>
  <c r="H172"/>
  <c r="G172"/>
  <c r="E172"/>
  <c r="I172"/>
  <c r="H171"/>
  <c r="G171"/>
  <c r="E171"/>
  <c r="I171"/>
  <c r="H170"/>
  <c r="G170"/>
  <c r="E170"/>
  <c r="H169"/>
  <c r="G169"/>
  <c r="E169"/>
  <c r="I169" s="1"/>
  <c r="H168"/>
  <c r="G168"/>
  <c r="E168"/>
  <c r="H167"/>
  <c r="G167"/>
  <c r="I167" s="1"/>
  <c r="E167"/>
  <c r="H165"/>
  <c r="G165"/>
  <c r="E165"/>
  <c r="H164"/>
  <c r="G164"/>
  <c r="E164"/>
  <c r="I164"/>
  <c r="H163"/>
  <c r="G163"/>
  <c r="E163"/>
  <c r="I163"/>
  <c r="H162"/>
  <c r="G162"/>
  <c r="E162"/>
  <c r="I162"/>
  <c r="H161"/>
  <c r="G161"/>
  <c r="E161"/>
  <c r="H160"/>
  <c r="G160"/>
  <c r="E160"/>
  <c r="I160" s="1"/>
  <c r="H159"/>
  <c r="G159"/>
  <c r="E159"/>
  <c r="H158"/>
  <c r="G158"/>
  <c r="E158"/>
  <c r="H157"/>
  <c r="G157"/>
  <c r="E157"/>
  <c r="H156"/>
  <c r="G156"/>
  <c r="E156"/>
  <c r="I156"/>
  <c r="H155"/>
  <c r="G155"/>
  <c r="E155"/>
  <c r="I155"/>
  <c r="H154"/>
  <c r="G154"/>
  <c r="E154"/>
  <c r="I154"/>
  <c r="H152"/>
  <c r="G152"/>
  <c r="E152"/>
  <c r="H151"/>
  <c r="G151"/>
  <c r="E151"/>
  <c r="I151" s="1"/>
  <c r="H150"/>
  <c r="G150"/>
  <c r="E150"/>
  <c r="H149"/>
  <c r="G149"/>
  <c r="E149"/>
  <c r="H148"/>
  <c r="G148"/>
  <c r="E148"/>
  <c r="H147"/>
  <c r="G147"/>
  <c r="E147"/>
  <c r="I147"/>
  <c r="H146"/>
  <c r="G146"/>
  <c r="E146"/>
  <c r="I146"/>
  <c r="H145"/>
  <c r="G145"/>
  <c r="E145"/>
  <c r="I145"/>
  <c r="H144"/>
  <c r="G144"/>
  <c r="E144"/>
  <c r="H143"/>
  <c r="G143"/>
  <c r="E143"/>
  <c r="I143" s="1"/>
  <c r="H142"/>
  <c r="G142"/>
  <c r="E142"/>
  <c r="H141"/>
  <c r="G141"/>
  <c r="E141"/>
  <c r="H139"/>
  <c r="G139"/>
  <c r="E139"/>
  <c r="H138"/>
  <c r="G138"/>
  <c r="E138"/>
  <c r="I138"/>
  <c r="H136"/>
  <c r="G136"/>
  <c r="E136"/>
  <c r="I136"/>
  <c r="H135"/>
  <c r="G135"/>
  <c r="E135"/>
  <c r="I135"/>
  <c r="H134"/>
  <c r="G134"/>
  <c r="E134"/>
  <c r="H133"/>
  <c r="G133"/>
  <c r="E133"/>
  <c r="I133" s="1"/>
  <c r="H132"/>
  <c r="G132"/>
  <c r="E132"/>
  <c r="H131"/>
  <c r="G131"/>
  <c r="E131"/>
  <c r="H130"/>
  <c r="G130"/>
  <c r="E130"/>
  <c r="H129"/>
  <c r="G129"/>
  <c r="E129"/>
  <c r="I129"/>
  <c r="H128"/>
  <c r="G128"/>
  <c r="E128"/>
  <c r="I128"/>
  <c r="H127"/>
  <c r="G127"/>
  <c r="E127"/>
  <c r="I127"/>
  <c r="H126"/>
  <c r="G126"/>
  <c r="E126"/>
  <c r="H125"/>
  <c r="G125"/>
  <c r="E125"/>
  <c r="I125" s="1"/>
  <c r="H124"/>
  <c r="G124"/>
  <c r="E124"/>
  <c r="H123"/>
  <c r="G123"/>
  <c r="E123"/>
  <c r="H122"/>
  <c r="G122"/>
  <c r="E122"/>
  <c r="H121"/>
  <c r="G121"/>
  <c r="E121"/>
  <c r="I121"/>
  <c r="H120"/>
  <c r="G120"/>
  <c r="E120"/>
  <c r="I120"/>
  <c r="H119"/>
  <c r="G119"/>
  <c r="E119"/>
  <c r="I119"/>
  <c r="H117"/>
  <c r="G117"/>
  <c r="E117"/>
  <c r="H116"/>
  <c r="G116"/>
  <c r="E116"/>
  <c r="I116" s="1"/>
  <c r="H115"/>
  <c r="G115"/>
  <c r="E115"/>
  <c r="H114"/>
  <c r="G114"/>
  <c r="E114"/>
  <c r="H113"/>
  <c r="G113"/>
  <c r="E113"/>
  <c r="H112"/>
  <c r="G112"/>
  <c r="E112"/>
  <c r="I112"/>
  <c r="H111"/>
  <c r="G111"/>
  <c r="E111"/>
  <c r="I111"/>
  <c r="H110"/>
  <c r="G110"/>
  <c r="E110"/>
  <c r="I110"/>
  <c r="H109"/>
  <c r="G109"/>
  <c r="E109"/>
  <c r="H108"/>
  <c r="G108"/>
  <c r="E108"/>
  <c r="I108" s="1"/>
  <c r="H107"/>
  <c r="G107"/>
  <c r="E107"/>
  <c r="H106"/>
  <c r="G106"/>
  <c r="E106"/>
  <c r="H105"/>
  <c r="G105"/>
  <c r="E105"/>
  <c r="H104"/>
  <c r="G104"/>
  <c r="E104"/>
  <c r="I104"/>
  <c r="H102"/>
  <c r="G102"/>
  <c r="E102"/>
  <c r="I102"/>
  <c r="H101"/>
  <c r="G101"/>
  <c r="E101"/>
  <c r="I101"/>
  <c r="H100"/>
  <c r="G100"/>
  <c r="E100"/>
  <c r="H99"/>
  <c r="G99"/>
  <c r="E99"/>
  <c r="I99" s="1"/>
  <c r="H98"/>
  <c r="G98"/>
  <c r="E98"/>
  <c r="H97"/>
  <c r="G97"/>
  <c r="E97"/>
  <c r="H96"/>
  <c r="G96"/>
  <c r="E96"/>
  <c r="H95"/>
  <c r="G95"/>
  <c r="E95"/>
  <c r="I95"/>
  <c r="H94"/>
  <c r="G94"/>
  <c r="E94"/>
  <c r="I94"/>
  <c r="H92"/>
  <c r="G92"/>
  <c r="E92"/>
  <c r="I92"/>
  <c r="H91"/>
  <c r="G91"/>
  <c r="E91"/>
  <c r="H90"/>
  <c r="G90"/>
  <c r="E90"/>
  <c r="I90" s="1"/>
  <c r="H89"/>
  <c r="G89"/>
  <c r="E89"/>
  <c r="H18"/>
  <c r="G18"/>
  <c r="E18"/>
  <c r="H21"/>
  <c r="H23"/>
  <c r="H25"/>
  <c r="H27"/>
  <c r="H29"/>
  <c r="H31"/>
  <c r="H33"/>
  <c r="H35"/>
  <c r="H37"/>
  <c r="H40"/>
  <c r="H43"/>
  <c r="H45"/>
  <c r="H46"/>
  <c r="H61"/>
  <c r="H65"/>
  <c r="H69"/>
  <c r="H71"/>
  <c r="H72"/>
  <c r="H74"/>
  <c r="H77"/>
  <c r="H80"/>
  <c r="H81"/>
  <c r="H84"/>
  <c r="H200"/>
  <c r="H204"/>
  <c r="H207"/>
  <c r="H209"/>
  <c r="H212"/>
  <c r="H213"/>
  <c r="H214"/>
  <c r="H215"/>
  <c r="H217"/>
  <c r="H219"/>
  <c r="H221"/>
  <c r="H225"/>
  <c r="H227"/>
  <c r="H233"/>
  <c r="H236"/>
  <c r="H239"/>
  <c r="H241"/>
  <c r="H243"/>
  <c r="H245"/>
  <c r="H247"/>
  <c r="H250"/>
  <c r="H267"/>
  <c r="H271"/>
  <c r="H273"/>
  <c r="H277"/>
  <c r="H278"/>
  <c r="H279"/>
  <c r="H280"/>
  <c r="H281"/>
  <c r="H282"/>
  <c r="H283"/>
  <c r="H284"/>
  <c r="H285"/>
  <c r="H287"/>
  <c r="H289"/>
  <c r="H291"/>
  <c r="H293"/>
  <c r="H296"/>
  <c r="H298"/>
  <c r="H300"/>
  <c r="H302"/>
  <c r="H303"/>
  <c r="G21"/>
  <c r="G23"/>
  <c r="G25"/>
  <c r="G27"/>
  <c r="G29"/>
  <c r="G31"/>
  <c r="G33"/>
  <c r="G35"/>
  <c r="G37"/>
  <c r="G40"/>
  <c r="G43"/>
  <c r="G45"/>
  <c r="G46"/>
  <c r="I46" s="1"/>
  <c r="G61"/>
  <c r="G65"/>
  <c r="G69"/>
  <c r="G71"/>
  <c r="I71" s="1"/>
  <c r="G72"/>
  <c r="G74"/>
  <c r="G77"/>
  <c r="G80"/>
  <c r="G81"/>
  <c r="G84"/>
  <c r="G200"/>
  <c r="G204"/>
  <c r="G207"/>
  <c r="G209"/>
  <c r="G212"/>
  <c r="G213"/>
  <c r="G214"/>
  <c r="G215"/>
  <c r="G217"/>
  <c r="G219"/>
  <c r="G221"/>
  <c r="G225"/>
  <c r="G227"/>
  <c r="G233"/>
  <c r="I233" s="1"/>
  <c r="G236"/>
  <c r="G239"/>
  <c r="G241"/>
  <c r="G243"/>
  <c r="I243" s="1"/>
  <c r="G245"/>
  <c r="G247"/>
  <c r="G250"/>
  <c r="G267"/>
  <c r="G271"/>
  <c r="G273"/>
  <c r="G277"/>
  <c r="G278"/>
  <c r="G279"/>
  <c r="G280"/>
  <c r="G281"/>
  <c r="G282"/>
  <c r="I282" s="1"/>
  <c r="G283"/>
  <c r="G284"/>
  <c r="G285"/>
  <c r="G287"/>
  <c r="I287" s="1"/>
  <c r="G289"/>
  <c r="G291"/>
  <c r="G293"/>
  <c r="G296"/>
  <c r="G298"/>
  <c r="G300"/>
  <c r="G302"/>
  <c r="G303"/>
  <c r="E21"/>
  <c r="E23"/>
  <c r="I23" s="1"/>
  <c r="E25"/>
  <c r="E27"/>
  <c r="E29"/>
  <c r="E31"/>
  <c r="E33"/>
  <c r="E35"/>
  <c r="E37"/>
  <c r="E40"/>
  <c r="I40"/>
  <c r="J40" s="1"/>
  <c r="L40" s="1"/>
  <c r="E43"/>
  <c r="I43" s="1"/>
  <c r="E45"/>
  <c r="E46"/>
  <c r="E61"/>
  <c r="E65"/>
  <c r="I65" s="1"/>
  <c r="E69"/>
  <c r="E71"/>
  <c r="E72"/>
  <c r="I72"/>
  <c r="J72" s="1"/>
  <c r="L72" s="1"/>
  <c r="E74"/>
  <c r="E77"/>
  <c r="E80"/>
  <c r="E81"/>
  <c r="E84"/>
  <c r="E200"/>
  <c r="I200" s="1"/>
  <c r="E204"/>
  <c r="E207"/>
  <c r="E209"/>
  <c r="E212"/>
  <c r="E213"/>
  <c r="I213" s="1"/>
  <c r="E214"/>
  <c r="E215"/>
  <c r="E217"/>
  <c r="E219"/>
  <c r="I219" s="1"/>
  <c r="E221"/>
  <c r="I221"/>
  <c r="E225"/>
  <c r="E227"/>
  <c r="I227" s="1"/>
  <c r="E233"/>
  <c r="E236"/>
  <c r="E239"/>
  <c r="E241"/>
  <c r="I241" s="1"/>
  <c r="E243"/>
  <c r="E245"/>
  <c r="I245" s="1"/>
  <c r="E247"/>
  <c r="E250"/>
  <c r="E267"/>
  <c r="E271"/>
  <c r="I271" s="1"/>
  <c r="E273"/>
  <c r="E277"/>
  <c r="E278"/>
  <c r="E279"/>
  <c r="I279" s="1"/>
  <c r="E280"/>
  <c r="E281"/>
  <c r="E282"/>
  <c r="E283"/>
  <c r="E284"/>
  <c r="E285"/>
  <c r="E287"/>
  <c r="E289"/>
  <c r="I289"/>
  <c r="E291"/>
  <c r="E293"/>
  <c r="E296"/>
  <c r="E298"/>
  <c r="E300"/>
  <c r="E302"/>
  <c r="I302" s="1"/>
  <c r="E303"/>
  <c r="I207"/>
  <c r="J207" s="1"/>
  <c r="L207" s="1"/>
  <c r="I89"/>
  <c r="L89" s="1"/>
  <c r="I98"/>
  <c r="I107"/>
  <c r="I115"/>
  <c r="I124"/>
  <c r="L124" s="1"/>
  <c r="I132"/>
  <c r="I142"/>
  <c r="J142" s="1"/>
  <c r="L142" s="1"/>
  <c r="I150"/>
  <c r="J150"/>
  <c r="I159"/>
  <c r="I168"/>
  <c r="I176"/>
  <c r="I185"/>
  <c r="J185" s="1"/>
  <c r="L185" s="1"/>
  <c r="I193"/>
  <c r="I96"/>
  <c r="J96" s="1"/>
  <c r="L96" s="1"/>
  <c r="I105"/>
  <c r="I113"/>
  <c r="I122"/>
  <c r="I130"/>
  <c r="J130" s="1"/>
  <c r="L130" s="1"/>
  <c r="I139"/>
  <c r="I148"/>
  <c r="I157"/>
  <c r="I165"/>
  <c r="I174"/>
  <c r="I183"/>
  <c r="I186"/>
  <c r="I229"/>
  <c r="L229" s="1"/>
  <c r="I97"/>
  <c r="I106"/>
  <c r="I114"/>
  <c r="I123"/>
  <c r="L123" s="1"/>
  <c r="I131"/>
  <c r="I141"/>
  <c r="J141" s="1"/>
  <c r="L141" s="1"/>
  <c r="I149"/>
  <c r="I158"/>
  <c r="I175"/>
  <c r="I184"/>
  <c r="I192"/>
  <c r="I91"/>
  <c r="I100"/>
  <c r="L100" s="1"/>
  <c r="J100"/>
  <c r="I109"/>
  <c r="J109" s="1"/>
  <c r="L109" s="1"/>
  <c r="I117"/>
  <c r="I126"/>
  <c r="J126" s="1"/>
  <c r="L126" s="1"/>
  <c r="I134"/>
  <c r="I144"/>
  <c r="L144" s="1"/>
  <c r="I152"/>
  <c r="I161"/>
  <c r="J161" s="1"/>
  <c r="L161" s="1"/>
  <c r="I170"/>
  <c r="J170"/>
  <c r="L170" s="1"/>
  <c r="I178"/>
  <c r="I187"/>
  <c r="I195"/>
  <c r="J195" s="1"/>
  <c r="L195" s="1"/>
  <c r="I258"/>
  <c r="J111"/>
  <c r="J122"/>
  <c r="L122"/>
  <c r="J128"/>
  <c r="L128"/>
  <c r="J139"/>
  <c r="L139"/>
  <c r="J110"/>
  <c r="L110" s="1"/>
  <c r="J114"/>
  <c r="L114" s="1"/>
  <c r="J119"/>
  <c r="J121"/>
  <c r="L121"/>
  <c r="J127"/>
  <c r="L127"/>
  <c r="J129"/>
  <c r="L129"/>
  <c r="J135"/>
  <c r="L135" s="1"/>
  <c r="J149"/>
  <c r="L149" s="1"/>
  <c r="J154"/>
  <c r="L154" s="1"/>
  <c r="J162"/>
  <c r="J171"/>
  <c r="L171" s="1"/>
  <c r="J173"/>
  <c r="L173" s="1"/>
  <c r="J175"/>
  <c r="L175" s="1"/>
  <c r="J182"/>
  <c r="J186"/>
  <c r="J97"/>
  <c r="L97"/>
  <c r="J95"/>
  <c r="L95"/>
  <c r="J187"/>
  <c r="L187"/>
  <c r="I285"/>
  <c r="I277"/>
  <c r="J277" s="1"/>
  <c r="L277" s="1"/>
  <c r="I217"/>
  <c r="J217"/>
  <c r="L217" s="1"/>
  <c r="I69"/>
  <c r="I35"/>
  <c r="J35"/>
  <c r="L35" s="1"/>
  <c r="I21"/>
  <c r="J21" s="1"/>
  <c r="I215"/>
  <c r="J215" s="1"/>
  <c r="L215" s="1"/>
  <c r="I33"/>
  <c r="L33" s="1"/>
  <c r="J33"/>
  <c r="I255"/>
  <c r="I291"/>
  <c r="L291" s="1"/>
  <c r="J291"/>
  <c r="I280"/>
  <c r="J280"/>
  <c r="I247"/>
  <c r="J247" s="1"/>
  <c r="L247" s="1"/>
  <c r="I225"/>
  <c r="J225"/>
  <c r="L225" s="1"/>
  <c r="I209"/>
  <c r="J209" s="1"/>
  <c r="I74"/>
  <c r="J74"/>
  <c r="L74"/>
  <c r="I25"/>
  <c r="J117"/>
  <c r="L117"/>
  <c r="I61"/>
  <c r="J61" s="1"/>
  <c r="L61" s="1"/>
  <c r="J146"/>
  <c r="L146" s="1"/>
  <c r="J94"/>
  <c r="L94" s="1"/>
  <c r="J172"/>
  <c r="L172"/>
  <c r="J107"/>
  <c r="L107" s="1"/>
  <c r="J155"/>
  <c r="L155"/>
  <c r="J148"/>
  <c r="L148" s="1"/>
  <c r="I293"/>
  <c r="I281"/>
  <c r="L281" s="1"/>
  <c r="J281"/>
  <c r="I250"/>
  <c r="J250"/>
  <c r="L250"/>
  <c r="I212"/>
  <c r="J212"/>
  <c r="I77"/>
  <c r="I45"/>
  <c r="J45"/>
  <c r="L45"/>
  <c r="I27"/>
  <c r="J27" s="1"/>
  <c r="L27" s="1"/>
  <c r="I29"/>
  <c r="L119"/>
  <c r="I55"/>
  <c r="I263"/>
  <c r="J263"/>
  <c r="I254"/>
  <c r="J254" s="1"/>
  <c r="L254" s="1"/>
  <c r="I194"/>
  <c r="J194" s="1"/>
  <c r="L194" s="1"/>
  <c r="I303"/>
  <c r="L303" s="1"/>
  <c r="I278"/>
  <c r="J278" s="1"/>
  <c r="I261"/>
  <c r="J102"/>
  <c r="L102"/>
  <c r="J91"/>
  <c r="L91" s="1"/>
  <c r="I298"/>
  <c r="L298" s="1"/>
  <c r="J298"/>
  <c r="I283"/>
  <c r="J283" s="1"/>
  <c r="L283" s="1"/>
  <c r="I236"/>
  <c r="J236" s="1"/>
  <c r="L236" s="1"/>
  <c r="I214"/>
  <c r="L214" s="1"/>
  <c r="I81"/>
  <c r="J81" s="1"/>
  <c r="L81" s="1"/>
  <c r="I31"/>
  <c r="J31" s="1"/>
  <c r="J164"/>
  <c r="L164"/>
  <c r="J53"/>
  <c r="L53" s="1"/>
  <c r="J92"/>
  <c r="L92" s="1"/>
  <c r="J258"/>
  <c r="L258"/>
  <c r="I204"/>
  <c r="J204"/>
  <c r="I37"/>
  <c r="J37"/>
  <c r="L37" s="1"/>
  <c r="I284"/>
  <c r="L284" s="1"/>
  <c r="J284"/>
  <c r="I18"/>
  <c r="J18"/>
  <c r="I57"/>
  <c r="J57" s="1"/>
  <c r="J253"/>
  <c r="L253"/>
  <c r="I256"/>
  <c r="L256" s="1"/>
  <c r="J256"/>
  <c r="I259"/>
  <c r="I296"/>
  <c r="I267"/>
  <c r="J267" s="1"/>
  <c r="I80"/>
  <c r="L80" s="1"/>
  <c r="J80"/>
  <c r="L111"/>
  <c r="J132"/>
  <c r="L132"/>
  <c r="J89"/>
  <c r="J115"/>
  <c r="L115"/>
  <c r="J124"/>
  <c r="J134"/>
  <c r="L134" s="1"/>
  <c r="J136"/>
  <c r="L136"/>
  <c r="J144"/>
  <c r="J152"/>
  <c r="L152"/>
  <c r="J157"/>
  <c r="L157" s="1"/>
  <c r="J159"/>
  <c r="L159"/>
  <c r="J163"/>
  <c r="L163" s="1"/>
  <c r="J176"/>
  <c r="L176"/>
  <c r="J193"/>
  <c r="L193"/>
  <c r="J229"/>
  <c r="J285"/>
  <c r="L285"/>
  <c r="J303"/>
  <c r="J259"/>
  <c r="L259" s="1"/>
  <c r="J98"/>
  <c r="L98" s="1"/>
  <c r="J101"/>
  <c r="L101" s="1"/>
  <c r="J104"/>
  <c r="L104" s="1"/>
  <c r="J106"/>
  <c r="L106"/>
  <c r="J112"/>
  <c r="L112"/>
  <c r="J138"/>
  <c r="L138" s="1"/>
  <c r="J145"/>
  <c r="L145" s="1"/>
  <c r="J147"/>
  <c r="L147"/>
  <c r="J156"/>
  <c r="L156"/>
  <c r="J158"/>
  <c r="L158" s="1"/>
  <c r="J179"/>
  <c r="L179"/>
  <c r="L182"/>
  <c r="L186"/>
  <c r="J192"/>
  <c r="L192"/>
  <c r="J181"/>
  <c r="L181" s="1"/>
  <c r="J221"/>
  <c r="L221"/>
  <c r="J131"/>
  <c r="L131" s="1"/>
  <c r="J123"/>
  <c r="J77"/>
  <c r="L77"/>
  <c r="I300"/>
  <c r="I273"/>
  <c r="I239"/>
  <c r="I84"/>
  <c r="J59"/>
  <c r="L59"/>
  <c r="L162"/>
  <c r="J120"/>
  <c r="L120"/>
  <c r="J113"/>
  <c r="L113"/>
  <c r="L150"/>
  <c r="J174"/>
  <c r="L174" s="1"/>
  <c r="J105"/>
  <c r="L105"/>
  <c r="L280"/>
  <c r="J69"/>
  <c r="L69"/>
  <c r="L263"/>
  <c r="L212"/>
  <c r="J214"/>
  <c r="J296"/>
  <c r="L296"/>
  <c r="L18"/>
  <c r="L204"/>
  <c r="M201" s="1"/>
  <c r="J22" i="2" s="1"/>
  <c r="J239" i="1"/>
  <c r="L239" s="1"/>
  <c r="J273"/>
  <c r="L273"/>
  <c r="J300"/>
  <c r="L300"/>
  <c r="L200" l="1"/>
  <c r="M197" s="1"/>
  <c r="J21" i="2" s="1"/>
  <c r="J200" i="1"/>
  <c r="L23"/>
  <c r="J23"/>
  <c r="L108"/>
  <c r="J108"/>
  <c r="L143"/>
  <c r="J143"/>
  <c r="L167"/>
  <c r="J167"/>
  <c r="L177"/>
  <c r="J177"/>
  <c r="J189"/>
  <c r="L189" s="1"/>
  <c r="J52"/>
  <c r="L52" s="1"/>
  <c r="L241"/>
  <c r="J241"/>
  <c r="J227"/>
  <c r="L227" s="1"/>
  <c r="M222" s="1"/>
  <c r="J24" i="2" s="1"/>
  <c r="J219" i="1"/>
  <c r="L219" s="1"/>
  <c r="J213"/>
  <c r="L213" s="1"/>
  <c r="L116"/>
  <c r="J116"/>
  <c r="L151"/>
  <c r="J151"/>
  <c r="L190"/>
  <c r="J190"/>
  <c r="L262"/>
  <c r="J262"/>
  <c r="L302"/>
  <c r="M294" s="1"/>
  <c r="J31" i="2" s="1"/>
  <c r="J302" i="1"/>
  <c r="L65"/>
  <c r="M62" s="1"/>
  <c r="J18" i="2" s="1"/>
  <c r="J65" i="1"/>
  <c r="J43"/>
  <c r="L43" s="1"/>
  <c r="M41" s="1"/>
  <c r="J16" i="2" s="1"/>
  <c r="J287" i="1"/>
  <c r="L287" s="1"/>
  <c r="J282"/>
  <c r="L282" s="1"/>
  <c r="L243"/>
  <c r="J243"/>
  <c r="L233"/>
  <c r="M230" s="1"/>
  <c r="J25" i="2" s="1"/>
  <c r="J233" i="1"/>
  <c r="J71"/>
  <c r="L71" s="1"/>
  <c r="L46"/>
  <c r="J46"/>
  <c r="L90"/>
  <c r="J90"/>
  <c r="L125"/>
  <c r="J125"/>
  <c r="J160"/>
  <c r="L160" s="1"/>
  <c r="L191"/>
  <c r="J191"/>
  <c r="J196"/>
  <c r="L196" s="1"/>
  <c r="H22" i="2"/>
  <c r="D22"/>
  <c r="F22"/>
  <c r="B22"/>
  <c r="J279" i="1"/>
  <c r="L279" s="1"/>
  <c r="L271"/>
  <c r="M268" s="1"/>
  <c r="J29" i="2" s="1"/>
  <c r="J271" i="1"/>
  <c r="L245"/>
  <c r="J245"/>
  <c r="L99"/>
  <c r="J99"/>
  <c r="J133"/>
  <c r="L133" s="1"/>
  <c r="L169"/>
  <c r="J169"/>
  <c r="L188"/>
  <c r="J188"/>
  <c r="L58"/>
  <c r="J58"/>
  <c r="L51"/>
  <c r="J51"/>
  <c r="J260"/>
  <c r="L260" s="1"/>
  <c r="M237"/>
  <c r="J26" i="2" s="1"/>
  <c r="L55" i="1"/>
  <c r="L289"/>
  <c r="L255"/>
  <c r="M248" s="1"/>
  <c r="J27" i="2" s="1"/>
  <c r="L29" i="1"/>
  <c r="L261"/>
  <c r="L178"/>
  <c r="L168"/>
  <c r="J84"/>
  <c r="L84" s="1"/>
  <c r="L267"/>
  <c r="M264" s="1"/>
  <c r="J28" i="2" s="1"/>
  <c r="L278" i="1"/>
  <c r="L21"/>
  <c r="M16" s="1"/>
  <c r="J184"/>
  <c r="L184" s="1"/>
  <c r="J168"/>
  <c r="J178"/>
  <c r="J183"/>
  <c r="L183" s="1"/>
  <c r="J165"/>
  <c r="L165" s="1"/>
  <c r="J289"/>
  <c r="L209"/>
  <c r="M205" s="1"/>
  <c r="J23" i="2" s="1"/>
  <c r="L31" i="1"/>
  <c r="J261"/>
  <c r="J55"/>
  <c r="J29"/>
  <c r="J293"/>
  <c r="L293" s="1"/>
  <c r="J25"/>
  <c r="L25" s="1"/>
  <c r="J255"/>
  <c r="L57"/>
  <c r="J15" i="2" l="1"/>
  <c r="M85" i="1"/>
  <c r="J20" i="2" s="1"/>
  <c r="M66" i="1"/>
  <c r="J19" i="2" s="1"/>
  <c r="B23"/>
  <c r="F23"/>
  <c r="H23"/>
  <c r="D23"/>
  <c r="F24"/>
  <c r="B24"/>
  <c r="H24"/>
  <c r="D24"/>
  <c r="F27"/>
  <c r="D27"/>
  <c r="B27"/>
  <c r="H27"/>
  <c r="F16"/>
  <c r="D16"/>
  <c r="B16"/>
  <c r="H16"/>
  <c r="F31"/>
  <c r="B31"/>
  <c r="H31"/>
  <c r="D31"/>
  <c r="M274" i="1"/>
  <c r="J30" i="2" s="1"/>
  <c r="D25"/>
  <c r="F25"/>
  <c r="B25"/>
  <c r="H25"/>
  <c r="B21"/>
  <c r="H21"/>
  <c r="F21"/>
  <c r="D21"/>
  <c r="H18"/>
  <c r="F18"/>
  <c r="D18"/>
  <c r="B18"/>
  <c r="M47" i="1"/>
  <c r="J17" i="2" s="1"/>
  <c r="F26"/>
  <c r="D26"/>
  <c r="H26"/>
  <c r="B26"/>
  <c r="H28"/>
  <c r="F28"/>
  <c r="B28"/>
  <c r="D28"/>
  <c r="D29"/>
  <c r="F29"/>
  <c r="B29"/>
  <c r="H29"/>
  <c r="F30" l="1"/>
  <c r="D30"/>
  <c r="B30"/>
  <c r="H30"/>
  <c r="B20"/>
  <c r="H20"/>
  <c r="D20"/>
  <c r="F20"/>
  <c r="B15"/>
  <c r="B32" s="1"/>
  <c r="F15"/>
  <c r="F32" s="1"/>
  <c r="H15"/>
  <c r="H32" s="1"/>
  <c r="J32"/>
  <c r="D15"/>
  <c r="D32" s="1"/>
  <c r="D17"/>
  <c r="B17"/>
  <c r="H17"/>
  <c r="F17"/>
  <c r="F19"/>
  <c r="H19"/>
  <c r="B19"/>
  <c r="D19"/>
  <c r="M304" i="1"/>
  <c r="E32" i="2" l="1"/>
  <c r="C32"/>
  <c r="C33" s="1"/>
  <c r="B33"/>
  <c r="D33" s="1"/>
  <c r="G32"/>
  <c r="I32"/>
  <c r="E33" l="1"/>
  <c r="F33"/>
  <c r="G33" l="1"/>
  <c r="H33"/>
  <c r="I33" s="1"/>
</calcChain>
</file>

<file path=xl/sharedStrings.xml><?xml version="1.0" encoding="utf-8"?>
<sst xmlns="http://schemas.openxmlformats.org/spreadsheetml/2006/main" count="620" uniqueCount="343">
  <si>
    <t>Un</t>
  </si>
  <si>
    <t>Material</t>
  </si>
  <si>
    <t>Mão-de-Obra</t>
  </si>
  <si>
    <t>2. SERVIÇOS PRELIMINARES / TÉCNICOS</t>
  </si>
  <si>
    <t>2. 7. PLACAS DE IDENTIFICAÇÃO DE EXERCÍCIO PROFISSIONAL EM OBRAS</t>
  </si>
  <si>
    <t>UN</t>
  </si>
  <si>
    <t>2. 8. DEMOLIÇÕES E REMOÇÕES</t>
  </si>
  <si>
    <t>2. 8. 2. DEMOLIÇÃO DE ALVENARIA DE TIJOLOS</t>
  </si>
  <si>
    <t>M²</t>
  </si>
  <si>
    <t>2. 8. 3. DEMOLIÇÃO DE ESQUADRIA DE ALUMÍNIO</t>
  </si>
  <si>
    <t>2. 8. 4. REMOÇÃO DE INSTALAÇÕES ELÉTRICAS</t>
  </si>
  <si>
    <t>2. 8. 7. DEMOLIÇÃO E REMOÇÃO DE PISOS</t>
  </si>
  <si>
    <t>2. 8.25. REMOÇÃO DE DIVISÓRIAS</t>
  </si>
  <si>
    <t>2. 8.46. REMOÇÃO DE PORTÃO METÁLICO</t>
  </si>
  <si>
    <t>2. 8.47. REMOÇÃO DE GRELHA METÁLICA</t>
  </si>
  <si>
    <t>2.11. LIMPEZA PERMANENTE DA OBRA</t>
  </si>
  <si>
    <t>M2</t>
  </si>
  <si>
    <t>2.12. MÁQUINAS, EQUIPAMENTOS E FERRAMENTAS</t>
  </si>
  <si>
    <t>M/</t>
  </si>
  <si>
    <t>2.13. PROTEÇÃO</t>
  </si>
  <si>
    <t>2.13. 1. PROTEÇÃO DE PISO</t>
  </si>
  <si>
    <t>3. MOVIMENTO DE TERRA</t>
  </si>
  <si>
    <t>3. 1. ESCAVAÇÕES</t>
  </si>
  <si>
    <t>M3</t>
  </si>
  <si>
    <t>3. 2. 2. REATERRO E COMPACTAÇÃO MANUAL DE VALAS</t>
  </si>
  <si>
    <t>6. SUPERESTRUTURA</t>
  </si>
  <si>
    <t>6. 2. ESTRUTURA METÁLICA</t>
  </si>
  <si>
    <t>KG</t>
  </si>
  <si>
    <t>6. 5. ESTRUTURA EM PAINÉIS</t>
  </si>
  <si>
    <t>7. ALVENARIA / VEDAÇÃO / DIVISÓRIA</t>
  </si>
  <si>
    <t>7. 2. DIVISÓRIAS</t>
  </si>
  <si>
    <t>7. 2. 2. DIVISÓRIA COM PAINÉIS DE GESSO</t>
  </si>
  <si>
    <t>8. ESQUADRIAS</t>
  </si>
  <si>
    <t>8. 2. ESQUADRIAS DE ALUMÍNIO</t>
  </si>
  <si>
    <t>8. 2. 1. JANELAS</t>
  </si>
  <si>
    <t>8. 2. 2. PORTAS</t>
  </si>
  <si>
    <t>8. 2. 3. VENEZIANAS DE ALUMÍNIO</t>
  </si>
  <si>
    <t>8. 3. ESQUADRIAS DE FERRO GALVANIZADO</t>
  </si>
  <si>
    <t>8. 3. 1. BASCULANTE</t>
  </si>
  <si>
    <t>8. 5. FERRAGENS</t>
  </si>
  <si>
    <t>8. 5. 1. CONJUNTO DE FECHADURA E DOBRADIÇAS</t>
  </si>
  <si>
    <t>CJ</t>
  </si>
  <si>
    <t>8.10. ESQUADRIAS DE AÇO GALVANIZADO</t>
  </si>
  <si>
    <t>8.10. 1. CORTINA DE AÇO AUTOMATIZADA</t>
  </si>
  <si>
    <t>10. INSTALAÇÕES ELÉTRICAS</t>
  </si>
  <si>
    <t>10. 1. INSTALAÇÕES DE BAIXA TENSÃO</t>
  </si>
  <si>
    <t>12. INSTALAÇÕES HIDROSSANITÁRIAS</t>
  </si>
  <si>
    <t>12. 6. ESGOTO PLUVIAL</t>
  </si>
  <si>
    <t>12. 6. 8. CANALETAS DE CONCRETO</t>
  </si>
  <si>
    <t>M</t>
  </si>
  <si>
    <t>13. IMPERMEABILIZAÇÃO, ISOLAÇÃO TÉRMICA E ACÚSTICA</t>
  </si>
  <si>
    <t>13. 5. ISOLAMENTO TÉRMICO/ACÚSTICO</t>
  </si>
  <si>
    <t>13. 5. 2. LÃ DE ROCHA</t>
  </si>
  <si>
    <t>14. INSTALAÇÕES DE COMBATE A INCÊNDIO</t>
  </si>
  <si>
    <t>14. 1. EXTINTORES</t>
  </si>
  <si>
    <t>14. 2. ILUMINAÇÃO DE EMERGÊNCIA</t>
  </si>
  <si>
    <t>14. 3. SINALIZAÇÕES DE EMERGÊNCIA</t>
  </si>
  <si>
    <t>14. 3. 1. PLACA DE "SAÍDA"</t>
  </si>
  <si>
    <t>14. 3. 2. PLACA DE "PROIBIDO FUMAR"</t>
  </si>
  <si>
    <t>14. 3. 4. PLACA DE "TIPO DE EXTINTOR"</t>
  </si>
  <si>
    <t>14. 3.16. PLACA DE "ANDAR"</t>
  </si>
  <si>
    <t>15. REVESTIMENTOS</t>
  </si>
  <si>
    <t>15. 1. DE ARGAMASSA</t>
  </si>
  <si>
    <t>15. 1. 1. CHAPISCO</t>
  </si>
  <si>
    <t>15. 1. 2. MASSA ÚNICA</t>
  </si>
  <si>
    <t>16. VIDROS</t>
  </si>
  <si>
    <t>16. 1. VIDRO LISO</t>
  </si>
  <si>
    <t>16. 1. 1. DE 4 MM</t>
  </si>
  <si>
    <t>16. 2. VIDRO FANTASIA</t>
  </si>
  <si>
    <t>16. 2. 5. PONTILHADO 4 MM</t>
  </si>
  <si>
    <t>17. PINTURA</t>
  </si>
  <si>
    <t>17. 1. SELADOR / PREPARAÇÃO</t>
  </si>
  <si>
    <t>17. 3. BASE ACRÍLICA</t>
  </si>
  <si>
    <t>17. 6. MASSA CORRIDA</t>
  </si>
  <si>
    <t>17. 9. FUNDO SOBRE METAL</t>
  </si>
  <si>
    <t>17.10. ESMALTE SOBRE METAL</t>
  </si>
  <si>
    <t>20. EQUIPAMENTOS</t>
  </si>
  <si>
    <t>20. 2. PLATAFORMAS DE ACESSIBILIDADES</t>
  </si>
  <si>
    <t>21. GERENCIAMENTO DE OBRAS/ FISCALIZAÇÃO</t>
  </si>
  <si>
    <t>21. 1. ADMINISTRAÇÃO DA OBRA</t>
  </si>
  <si>
    <t>21. 1. 1. DESPESAS COM PESSOAL</t>
  </si>
  <si>
    <t>MS</t>
  </si>
  <si>
    <t>22. FORROS</t>
  </si>
  <si>
    <t>22. 1. FORROS</t>
  </si>
  <si>
    <t>22. 1. 2. GESSO ACARTONADO</t>
  </si>
  <si>
    <t>22. 1. 4. PLACAS</t>
  </si>
  <si>
    <t>23. AR CONDICIONADO</t>
  </si>
  <si>
    <t>23. 1. CLIMATIZAÇÃO</t>
  </si>
  <si>
    <t>23. 1. 2. INSTALAÇÕES, MONTAGENS E MATERIAIS</t>
  </si>
  <si>
    <t>23. 1. 3. DUTOS PARA CAPTAÇÃO DE AR EXTERNO</t>
  </si>
  <si>
    <t>23. 1. 4. GRELHAS DE CAPTAÇÃO DE AR EXTERNO</t>
  </si>
  <si>
    <t>23. 1. 5. COLARINHO COM REGISTRO PARA REGULAGEM DE VAZÃO DE AR EXTERNO</t>
  </si>
  <si>
    <t>23. 1. 7. FITA DE ALUMÍNIO</t>
  </si>
  <si>
    <t>24. PISO</t>
  </si>
  <si>
    <t>24. 7. VINÍLICO</t>
  </si>
  <si>
    <t>24.12. PODOTÁTIL</t>
  </si>
  <si>
    <t>PÇ</t>
  </si>
  <si>
    <t>24.21. PEITORIS</t>
  </si>
  <si>
    <t>24.23. RODAPÉS</t>
  </si>
  <si>
    <t>Planilha de Orçamento - GLOBAL</t>
  </si>
  <si>
    <r>
      <rPr>
        <sz val="12"/>
        <color indexed="8"/>
        <rFont val="Arial"/>
        <family val="2"/>
      </rPr>
      <t>Endereço:</t>
    </r>
    <r>
      <rPr>
        <b/>
        <sz val="12"/>
        <color indexed="8"/>
        <rFont val="Arial"/>
        <family val="2"/>
      </rPr>
      <t xml:space="preserve"> Rua Pinheiro Machado, 205</t>
    </r>
  </si>
  <si>
    <r>
      <rPr>
        <sz val="12"/>
        <color indexed="8"/>
        <rFont val="Arial"/>
        <family val="2"/>
      </rPr>
      <t xml:space="preserve">Cidade: </t>
    </r>
    <r>
      <rPr>
        <b/>
        <sz val="12"/>
        <color indexed="8"/>
        <rFont val="Arial"/>
        <family val="2"/>
      </rPr>
      <t>Novo Hamburgo - RS</t>
    </r>
  </si>
  <si>
    <t>Item/Descrição</t>
  </si>
  <si>
    <t>Qtd.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</si>
  <si>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</si>
  <si>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</si>
  <si>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</si>
  <si>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</si>
  <si>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</si>
  <si>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</si>
  <si>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</si>
  <si>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</si>
  <si>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</si>
  <si>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>1. PLACA DE OBRA-PINTADA/ FIXADA ESTRUTURA DE MADEIRA</t>
  </si>
  <si>
    <t>TOTAL DO ORÇAMENTO</t>
  </si>
  <si>
    <t>1. REMOÇÃO ALVENARIA DE TIJOLOS</t>
  </si>
  <si>
    <t>1. REMOÇÃO ESQUADRIA DE ALUMÍNIO</t>
  </si>
  <si>
    <t>1. REMOÇÃO INSTALAÇÕES ELÉTRICAS</t>
  </si>
  <si>
    <t>1. DEMOLIÇÃO DE RADIER</t>
  </si>
  <si>
    <t>1. REMOÇÃO DIVISÓRIA EM GESSO ACARTONADO</t>
  </si>
  <si>
    <t>1. REMOÇÃO DE PORTÃO METÁLICO</t>
  </si>
  <si>
    <t>1. REMOÇÃO GRELHA METÁLICA</t>
  </si>
  <si>
    <t>1. LIMPEZA PERMANENTE DA OBRA</t>
  </si>
  <si>
    <t>1. LOCACAO DE ANDAIME METALICO TUBULAR ENCAIXE, TIPO TORRE, C/ LARGURA DE 1 ATE 1,5 M E ALTURA DE *1,00* M (INCLUSO SAPATAS FIXAS OU RODIZIOS)</t>
  </si>
  <si>
    <t>1. PROTEÇÃO COM PAPELÃO E CHAPA COMPENSADO</t>
  </si>
  <si>
    <t>1. ESCAVACAO MANUAL DE SOLO DE 1A. ATE 1,50M</t>
  </si>
  <si>
    <t>1. REATERRO MECANICO DE VALAS C/MAT.LOCAL C/ CONTROLE</t>
  </si>
  <si>
    <t>2. REATERRO MANUAL DE VALAS COM AREIA</t>
  </si>
  <si>
    <t>2. PLACA CIMENTÍCIA 1,20x2,50, ESP. 40mm - INCL. FIXAÇÃO</t>
  </si>
  <si>
    <t>1. PAREDE GESSO ACARTONADO - STANDARD - C/COLOCAÇÃO</t>
  </si>
  <si>
    <t>1. CAIXILHO CORRER ALUMINIO ANODIZADO BRANCO</t>
  </si>
  <si>
    <t>1. PORTA TIPO VENEZIANA DE ALUMINIO ANOD. BRANCO</t>
  </si>
  <si>
    <t>2. PORTA DE ABRIR DUAS FOLHAS-ALUMINIO ANOD. BRANCO</t>
  </si>
  <si>
    <t>1. CAIXILHO BASCULANTE-FERRO</t>
  </si>
  <si>
    <t>1. CAIXILHO TIPO VENEZIANA DE ALUMINIO</t>
  </si>
  <si>
    <t>1. FERRAGEM COMPLETA PARA PORTA</t>
  </si>
  <si>
    <t>2. FIXADOR ALUMINIO ANODIZADO</t>
  </si>
  <si>
    <t>1. CORTINA DE ENROLAR AUTOMATIZADA</t>
  </si>
  <si>
    <t>1. TAMPA PARA CANALETA DE CONCRETO</t>
  </si>
  <si>
    <t>1. INSTALAÇÃO DE ISOLAMENTO COM LÃ DE ROCHA EM PAREDES DRYWALL. AF_06/2017</t>
  </si>
  <si>
    <t>1. Extintor de Pó Químico Tipo ABC de 6Kg (3A 20B C)</t>
  </si>
  <si>
    <t>1. Luminária de Emergência de LED (36 Leds) - Instalada</t>
  </si>
  <si>
    <t>1. Placa de Saída</t>
  </si>
  <si>
    <t>2. Placa de Saída com seta para direita</t>
  </si>
  <si>
    <t>3. Placa de Saída com seta para esquerda</t>
  </si>
  <si>
    <t>4. Placa de Saída pela Escada</t>
  </si>
  <si>
    <t>1. Placa de Proibido Fumar</t>
  </si>
  <si>
    <t>1. Placa de Extintor Tipo ABC</t>
  </si>
  <si>
    <t>1. Placa de sinalização de Andar</t>
  </si>
  <si>
    <t>1. CHAPISCO CI-AR 1:3-7MM PREPARO E APLICACAO</t>
  </si>
  <si>
    <t>1. MASSA UNICA 20MM-ARGAMASSA REGULAR CA-CI-AR 1:2:8</t>
  </si>
  <si>
    <t>1. VIDRO TRANSPARENTE 4MM COLOCADO COM NEOPRENE</t>
  </si>
  <si>
    <t>1. VIDRO FANTASIA PONTILHADO, ESPESSURA 4MM</t>
  </si>
  <si>
    <t>1. SELADOR PARA PAREDES INTERNAS 1 DEMAO - INCL. LIXA</t>
  </si>
  <si>
    <t>1. PINTURA ACRILICA SOBRE MASSA ACRILICA-2 DEMAOS</t>
  </si>
  <si>
    <t>1. MASSA ACRILICA PARA EXTERIORES 2 DEMAOS</t>
  </si>
  <si>
    <t>1. LIMPEZA E LIXAMENTO DE ESTRUTURA METÁLICA</t>
  </si>
  <si>
    <t>1. PINTURA ESMALTE BRILH.S/ESQ.FERRO 2DEM-INCL.ZARCAO</t>
  </si>
  <si>
    <t>1. PLATAFORMA ELEVATÓRIA</t>
  </si>
  <si>
    <t>1. CONTRAMESTRE</t>
  </si>
  <si>
    <t>1. FORRO GESSO ACARTONADO - STANDARD - C/COLOCAÇÃO</t>
  </si>
  <si>
    <t>1. FIBRA MINERAL</t>
  </si>
  <si>
    <t>1. CABO MULTIPOLAR 6X2,5mm</t>
  </si>
  <si>
    <t>2. TUBO DE COBRE FLEXÍVEL 5/8" - INCL. ESPUMA E FITA VINÍLICA</t>
  </si>
  <si>
    <t>3. TUBO DE COBRE FLEXÍVEL 3/8" - INCL. ESPUMA E FITA VINÍLICA</t>
  </si>
  <si>
    <t>4.CANALETA PLASTICA P/ SPLIT. 80X65CM - BRANCA</t>
  </si>
  <si>
    <t>5. CURVA 90 CANALETA DE PVC 80X65, BRANCO - ÂNGULO EXTERNO</t>
  </si>
  <si>
    <t>6. TUBO PVC RIGIDO SOLDAVEL 25MM</t>
  </si>
  <si>
    <t>7. TE 90 PVC RIGIDO SOLDAVEL 25MM</t>
  </si>
  <si>
    <t>8. JOELHO 90 PVC RIGIDO SOLDAVEL 25MM</t>
  </si>
  <si>
    <t>9. ABRAÇADEIRA TIPO D C/TRAVA P/ TUBO 25MM - INCL. FIXAÇÃO</t>
  </si>
  <si>
    <t>1. DUTO PARA CAPTAÇÃO DE AR EXTERNO</t>
  </si>
  <si>
    <t>1. GRELHA DE CAPTAÇÃO DE AR EXTERNO</t>
  </si>
  <si>
    <t>1. COLARINHO COM REGISTRO PARA REGULAGEM DE VAZÃO DE AR EXTERNO</t>
  </si>
  <si>
    <t>1. FITA DE ALUMÍNIO AUTOADESIVA PARA AMBIENTE EXTERNO</t>
  </si>
  <si>
    <t>1. PISO VINÍLICO</t>
  </si>
  <si>
    <t>1. PISO PODOTÁCTIL DE ALERTA - 250x250x3mm</t>
  </si>
  <si>
    <t>1. PEITORIL DE BASALTO TEAR 15CM-ARG CIM-AR 1:5-3CM</t>
  </si>
  <si>
    <t>1. RODAPE CERAMICO 7,5X16-ARG.CI-AR 1:4-1CM</t>
  </si>
  <si>
    <t>2. RODAPE VINILICO 7CM</t>
  </si>
  <si>
    <t>10. 1. 1. LUMINÁRIAS</t>
  </si>
  <si>
    <t>.1  LUMINÁRIA DE EMBUTIR C/ 02 TUBOLED 18W, RE 811, OU SIMILAR COMPLETA E INSTALADA</t>
  </si>
  <si>
    <t xml:space="preserve">UN    </t>
  </si>
  <si>
    <t>.2  LUMINÁRIA DE SOBREPOR C/ 02 TUBOLED 18W, RS 811, OU SIMILAR COMPLETA E INSTALADA</t>
  </si>
  <si>
    <t>.3  LUMINÁRIA WALLWASHER LED 38W DE EMBUTIR MODELO WW01-E2800840 OU SIMILAR. COMPLETA E INSTALADA</t>
  </si>
  <si>
    <t>.4  LUMINÁRIA ARANDELA TIPO TARTARUGA, DE SOBREPOR COM 1  LÂMPADA LED 6W, INSTALAÇÃO.</t>
  </si>
  <si>
    <t>10. 1. 2. INTERRUPTORES, TOMADAS E ACESSÓRIOS</t>
  </si>
  <si>
    <t>.1  TOMADA INDUSTRIAL 3P+N+T - 500V</t>
  </si>
  <si>
    <t>.2  PLUG INDUSTRIAL 3P+N+T - 500V</t>
  </si>
  <si>
    <t>.3  TOMADA INDUSTRIAL 2P+T - 500V</t>
  </si>
  <si>
    <t>.4  PLUG INDUSTRIAL 2P+T - 500V</t>
  </si>
  <si>
    <t>.5  TOMADA SOBREPOR 2P+T (QCPE)</t>
  </si>
  <si>
    <t>.6  TOMADA EMBUTIR DUPLA-INCLUSIVE CAIXA 2X4"</t>
  </si>
  <si>
    <t>.7  SENSOR DE PRESENÇA COM FOTOCÉLULA, FIXAÇÃO EM TETO - FORNECIMENTO E INSTALA ÇÃO. AF_02/2020</t>
  </si>
  <si>
    <t>.8  SENSOR DE PRESENÇA COM FOTOCÉLULA, FIXAÇÃO EM PAREDE - FORNECIMENTO E INSTA LAÇÃO. AF_02/2020</t>
  </si>
  <si>
    <t>.9  KIT PLUG MACHO E FEMEA 2P+T</t>
  </si>
  <si>
    <t xml:space="preserve"> 10. 1. 3. CONDUTORES</t>
  </si>
  <si>
    <t>.1  CABO ISOLADO 70MM2 - 1000V (3/0AWG)</t>
  </si>
  <si>
    <t xml:space="preserve">M     </t>
  </si>
  <si>
    <t>.2  CABO ISOLADO FLEXIVEL 1.5MM2 (14AWG)</t>
  </si>
  <si>
    <t>.3  CABO ISOLADO FLEXIVEL 2.5MM2 (12AWG)</t>
  </si>
  <si>
    <t>.4  CABO MULTIPOLAR, CL4, PVC 750V 3X1,5MM2 (LUMINÁRIAS)</t>
  </si>
  <si>
    <t>.5  CABO MULTIPOLAR 2X2,5MM2 (IL. DE EMERGENCIA)</t>
  </si>
  <si>
    <t>.6  CABO ISOLADO FLEXIVEL 4.0MM2 (10AWG)</t>
  </si>
  <si>
    <t>.7  CABO ISOLADO 10MM2 - 1000V (6AWG)</t>
  </si>
  <si>
    <t>.8  CABO ISOLADO 25MM2 - 1000V (2AWG)</t>
  </si>
  <si>
    <t>.9  CABO ISOLADO FLEXIVEL 6.0MM2 ( 8AWG)</t>
  </si>
  <si>
    <t>.10  TERMINAL TIPO GARFO/OLHAL/PINO 1,5/2,5MM2</t>
  </si>
  <si>
    <t>.11  TERMINAL TIPO GARFO/OLHAL/PINO 4/6MM2</t>
  </si>
  <si>
    <t>.12  TERMINAL TIPO GARFO/OLHAL/PINO 10MM2</t>
  </si>
  <si>
    <t>.13  TERMINAL NÚ DE COMPRESSÃO 25MM2</t>
  </si>
  <si>
    <t>.14  TERMINAL NÚ DE COMPRESSÃO 70MM2</t>
  </si>
  <si>
    <t>10. 1. 4. ELETRODUTOS E ACESSÓRIOS</t>
  </si>
  <si>
    <t>.1  ELETRODUTO AÇO GALVANIZADO MÉDIO 2" (51MM)</t>
  </si>
  <si>
    <t>.2  CURVA 90 ELETRODUTO GALVANIZADO MÉDIO 2" (51MM)</t>
  </si>
  <si>
    <t>.3  ABRAÇADEIRA AÇO ZINC. TIPO D C/TRAVA P/ELETR. 2" (53MM)</t>
  </si>
  <si>
    <t>.4  ELETRODUTO FLEXÍVEL CORRUGADO, PEAD, DN 100 (4”) - FORNECIMENTO E INSTALAÇÃ O. AF_04/2016</t>
  </si>
  <si>
    <t>.5  FITA SUBTERRÂNEA IDENTIFICA REDE ELÉTRICA ABAIXO 7,6CM</t>
  </si>
  <si>
    <t>.6  ELETRODUTO PVC RIGIDO ROSCAVEL 3/4" (19MM)</t>
  </si>
  <si>
    <t>.7  ABRAÇADEIRA AÇO ZINC. TIPO D C/TRAVA P/ELETR.  3/4" (19MM)</t>
  </si>
  <si>
    <t>.8  ELETRODUTO PVC NA COR CINZA 1"</t>
  </si>
  <si>
    <t>.9  ABRAÇADEIRA PVC NA COR CINZA PARA ELETRODUTO 1"</t>
  </si>
  <si>
    <t>.10  CURVA 90 ELETRODUTO PVC NA COR CINZA 1"</t>
  </si>
  <si>
    <t>.11  ADAPTADOR P/ CONDULETE PVC 1" COR CINZA</t>
  </si>
  <si>
    <t>.12  ELETRODUTO PVC NA COR CINZA 3/4"</t>
  </si>
  <si>
    <t>.13  ABRAÇADEIRA PVC NA COR CINZA PARA ELETRODUTO 3/4"</t>
  </si>
  <si>
    <t>.14  CURVA 90 ELETRODUTO PVC NA COR CINZA 3/4"</t>
  </si>
  <si>
    <t>.15  ADAPTADOR P/ CONDULETE PVC 3/4" COR CINZA</t>
  </si>
  <si>
    <t>.16  CONJ. PARAFUSO + BUCHA DE NYLON S-8</t>
  </si>
  <si>
    <t>.17  BOX MACHO GIRATÓRIO 1"</t>
  </si>
  <si>
    <t>.18  BOX MACHO GIRATÓRIO 2"</t>
  </si>
  <si>
    <t>10. 1. 5. QUADROS DE CARGA</t>
  </si>
  <si>
    <t>.1  QUADRO DE COMANDO 400x300x200mm, COMPLETO INCL.BARRAMENTOS</t>
  </si>
  <si>
    <t>.2  QUADRO DE DIST. DE ENERGIA DE SOBREPOR P/ 36 POLOS VERTICAL 100 A, COM BARRAMENTOS TRIFÁ., TERRA E NEUTRO. INSTALADO.</t>
  </si>
  <si>
    <t>10. 1. 6. DISJUNTORES</t>
  </si>
  <si>
    <t>.1  DISJUNTOR TRIPOLAR DIN 80A 5KA</t>
  </si>
  <si>
    <t>.2  DISPOSITIVO DR, 4 POLOS, 30 MA, CORRENTE DE 80A, TIPO AC INSTALADO</t>
  </si>
  <si>
    <t>.3  DISPOSITIVO DR, 4 POLOS, 30 MA, CORRENTE DE 100A, TIPO AC</t>
  </si>
  <si>
    <t>.4  DISJUNTOR TRIPOLAR TIPO DIN, CORRENTE NOMINAL DE 50A - FORNECIMENTO E INSTA LAÇÃO. AF_04/2016</t>
  </si>
  <si>
    <t>.5  DISJUNTOR MONOPOLAR 10A</t>
  </si>
  <si>
    <t>.6  DISJUNTOR MONOPOLAR 20A</t>
  </si>
  <si>
    <t>.7  DISJUNTOR MONOPOLAR 32A</t>
  </si>
  <si>
    <t>.8  DISJUNTOR TRIPOLAR 20A</t>
  </si>
  <si>
    <t>.9  DISJUNTOR TRIPOLAR 32A (QCPE)</t>
  </si>
  <si>
    <t>.10  DISJUNTOR TRIPOLAR 25A</t>
  </si>
  <si>
    <t>.11  DISJUNTOR TRIPOLAR 200A - TIPO CA (no QGBT)</t>
  </si>
  <si>
    <t>.12  DISJUNTOR TRIPOLAR 100A - (Geral do CD1 - BLOCO 3)</t>
  </si>
  <si>
    <t>10. 1. 7. CAIXAS DE PASSAGEM</t>
  </si>
  <si>
    <t>.1  CAIXA CONDULETE PVC, CINZA, 20MM C/TOMADA DUPLA 2P+T INCLUINDO FIXAÇÃO</t>
  </si>
  <si>
    <t>.2  CAIXA CONDULETE PVC, CINZA, 25MM C/TOMADA DUPLA 2P+T INCLUINDO FIXAÇÃO</t>
  </si>
  <si>
    <t>.3  CAIXA CONDULETE PVC, CINZA, 20MM C/TAMPA CEGA INCLUINDO FIXAÇÃO</t>
  </si>
  <si>
    <t>.4  CAIXA CONDULETE PVC, CINZA, 25MM C/TAMPA CEGA INCLUINDO FIXAÇÃO</t>
  </si>
  <si>
    <t>.5  CAIXA CONDULETE PVC, CINZA, 25MM C/TRES INTERRUPTOR SIMPLES INCLUINDO FIXAÇÃO</t>
  </si>
  <si>
    <t>.6  CAIXA CONDULETE PVC, CINZA, 20MM C/DOIS INTERRUPTOR SIMPLES INCLUINDO FIXAÇÃO</t>
  </si>
  <si>
    <t>.7  CAIXA CONDULETE PVC, CINZA, 20MM C/INTERRUPTOR SIMPLES INCLUINDO FIXAÇÃO</t>
  </si>
  <si>
    <t>.8  CAIXA OCTOGONAL 4" X 4", PVC, INSTALADA EM LAJE - FORNECIMENTO E INSTALAÇÃO . AF_12/2015</t>
  </si>
  <si>
    <t>.9  CAIXA PASSAGEM GALVANIZADA SOBREPOR 402X402X152MM</t>
  </si>
  <si>
    <t>.10  CAIXA ALVENARIA 50X50X60CM/TAMPA FERRO FERRO FUNDIDO</t>
  </si>
  <si>
    <t>.11  HASTE COOPERWELD 19X2400MM C/CONECTOR</t>
  </si>
  <si>
    <t>.12  CARTUCHO 90 SOLDA EXOTÉRMICA HASTE 1/2 /CABO 50MM2</t>
  </si>
  <si>
    <t>10. 1. 8. PERFILADOS E ACESSÓRIOS</t>
  </si>
  <si>
    <t>.1  PERFILADO PERFURADO 38X38MM</t>
  </si>
  <si>
    <t>.2  SAPATA EXTERNA 4 FUROS</t>
  </si>
  <si>
    <t>.3  EMENDA INTERNA I</t>
  </si>
  <si>
    <t>.4  EMENDA INTERNA X</t>
  </si>
  <si>
    <t>.5  EMENDA INTERNA T</t>
  </si>
  <si>
    <t>.6  VERGALHÃO ROSQUEAVEL 3/8", BARRA C/ 6 METROS</t>
  </si>
  <si>
    <t>.7  GANCHO PARA PERFILADO</t>
  </si>
  <si>
    <t>.8  SAÍDA LATERAL P/ ELETRODUTO 3/4"</t>
  </si>
  <si>
    <t>.9  SAÍDA LATERAL P/ ELETRODUTO 1"</t>
  </si>
  <si>
    <t>.10  CANTONEIRA ZZ</t>
  </si>
  <si>
    <t>.11  PARAFUSO CABEÇA LENTILHA 3/8"</t>
  </si>
  <si>
    <t>.12  CONJUNTO PORCA SEXTAVADA, ARRUELA LISA E DE PRESSÃO 3/8"</t>
  </si>
  <si>
    <t>.13  CONJ. PARAFUSO + BUCHA DE NYLON S-8</t>
  </si>
  <si>
    <t>10. 1. 9. ELETROCALHAS E ACESSÓRIOS</t>
  </si>
  <si>
    <t>.1  ELETROCALHA LISA, ZINCADA 100X50MM, COM VIROLA</t>
  </si>
  <si>
    <t>.2  TAMPA DE ENCAIXE  P/ ELETROCALHA 100X50MM</t>
  </si>
  <si>
    <t>.3  CURVA HORIZONTAL 90, LISA P/ CALHA 100X50MM</t>
  </si>
  <si>
    <t>.4  TE VERTICAL DESCIDA LATERAL, LISO P/CALHA 100X50MM</t>
  </si>
  <si>
    <t>.5  TE HORIZONTAL 90°, LISO  P/ CALHA 100X50MM</t>
  </si>
  <si>
    <t>.6  CURVA VERTICAL EXT. 90 -100X50MM</t>
  </si>
  <si>
    <t>.7  EMENDA INTERNA P/ ELETROCALHA LISA 100X50MM</t>
  </si>
  <si>
    <t>.8  VERGALHÃO ROSQUEAVEL 3/8", BARRA C/ 6 METROS</t>
  </si>
  <si>
    <t>.9  SUPORTE SUSPENSÃO VERTICAL P/ TIRANTE 3/8"</t>
  </si>
  <si>
    <t>.10  SAÍDA LATERAL P/ ELETRODUTO 1"</t>
  </si>
  <si>
    <t>.11  SAÍDA LATERAL P/ ELETRODUTO 3/4"</t>
  </si>
  <si>
    <t>.12  CANTONEIRA ZZ</t>
  </si>
  <si>
    <t>.13  FLANGE P/ ELETROCALHA 100X50MM</t>
  </si>
  <si>
    <t>.14  CONJ. PARAFUSO + BUCHA DE NYLON S-8</t>
  </si>
  <si>
    <t>.15  PARAFUSO CABEÇA LENTILHA 3/8"</t>
  </si>
  <si>
    <t>.16  CONJ. PORCA SEXTAVADA, ARRUELA LISA E DE PRESSÃO 3/8"</t>
  </si>
  <si>
    <t>15. 5. ENVELOPAMENTO DE CONCRETO EM TUBULAÇÕES</t>
  </si>
  <si>
    <t>.1  CONCRETO ARMADO FCK20MPA C/ FORMAS LATERAIS</t>
  </si>
  <si>
    <t xml:space="preserve">M2    </t>
  </si>
  <si>
    <r>
      <t>Obra:</t>
    </r>
    <r>
      <rPr>
        <b/>
        <sz val="12"/>
        <rFont val="Arial"/>
        <family val="2"/>
      </rPr>
      <t xml:space="preserve"> Reforma e adequações do Câmpus Avançado Novo Hamburgo - Módulo II do bloco 05</t>
    </r>
  </si>
  <si>
    <t xml:space="preserve"> 6. 1. ESTRUTURA DE CONCRETO</t>
  </si>
  <si>
    <t xml:space="preserve"> 6. 1. 8. PÓRTICO</t>
  </si>
  <si>
    <t>.1  FORMA COMPENS.RESINADO-VIGA-REAP.3X-INCL.ESCORAM.</t>
  </si>
  <si>
    <t>.2  FORMA COMPENS.RESINADO-PILAR-REAP.3X</t>
  </si>
  <si>
    <t>.3  ARMADURA CA-50 MEDIA 1/4 A 3/8-6,35 A 9,53MM</t>
  </si>
  <si>
    <t xml:space="preserve">KG    </t>
  </si>
  <si>
    <t>.4  ARMADURA CA-60 MEDIA 5,0 A 6,0MM</t>
  </si>
  <si>
    <t>.5  CONCRETO FCK20MPA - PREPARO LANCAMENTO E CURA</t>
  </si>
  <si>
    <t xml:space="preserve"> 6. 2. ESTRUTURA METÁLICA</t>
  </si>
  <si>
    <t xml:space="preserve">.1  CANTONEIRA EM AÇO ESTRUTURAL 3"x3/16" - ASTM A36 - TREL.V11 PERDAS EMBUTIDAS NO MATERIAL CONSIDERANDO PERFIS COMERCIAIS - MONTAGEM INCLUÍDA
</t>
  </si>
  <si>
    <t xml:space="preserve">.2  CANTONEIRA EM AÇO ESTRUTURAL 1"x1/4" - ASTM A36 - TREL.V11 PERDAS EMBUTIDAS NO MATERIAL CONSIDERANDO PERFIS COMERCIAIS - MONTAGEM INCLUÍDA
</t>
  </si>
  <si>
    <t xml:space="preserve">.3  PERFIL T EM AÇO ESTRUTURAL 1.1/2"x1/8" - ASTM A36 - ASSOALHO PERDAS EMBUTIDAS NO MATERIAL CONSIDERANDO PERFIS COMERCIAIS - MONTAGEM INCLUÍDA
</t>
  </si>
  <si>
    <t>20. 8. ESCADAS</t>
  </si>
  <si>
    <t>20. 8. 1. METÁLICA</t>
  </si>
  <si>
    <t xml:space="preserve">.1  TUBO REDONDO EM AÇO PARA USO ESTRUTURAL 2"x2MM - PILARES PERDAS EMBUTIDAS NO MATERIAL CONSIDERANDO PERFIS COMERCIAIS - MONTAGEM INCLUÍDA
</t>
  </si>
  <si>
    <t xml:space="preserve">.2  BARRA CHATA EM AÇO ESTRUTURAL 3"x1/4" - ASTM A36-CHAPA LISA PERDAS EMBUTIDAS NO MATERIAL CONSIDERANDO PERFIS COMERCIAIS - MONTAGEM INCLUÍDA
</t>
  </si>
  <si>
    <t xml:space="preserve">.3  ESCADA EM CHAPA DE PISO CORRUGADA XADREZ - ASTM A36 - E=4,76MM - PERFIS E DEGRAUS - MONTAGEM INCLUÍDA - PERDAS EMBUTIDAS NO MATERIAL CONSIDERANDO TAMANHOS COMERCIAIS </t>
  </si>
  <si>
    <t xml:space="preserve">.4  PARAFUSO DE ACO TIPO CHUMBADOR PARABOLT, DIAMETRO 3/8", COMPRIMENTO 75 MM (MÃO-DE-OBRA NA MONTAGEM DA ESTRUTURA)
</t>
  </si>
  <si>
    <t>20. 9. CORRIMÃO E GUARDA-CORPO</t>
  </si>
  <si>
    <t xml:space="preserve">.1  TUBO REDONDO DE AÇO 1"x1,5MM - GUARDA-CORPO - PERDAS EMBUTIDAS NO MATERIAL CONSIDERANDO PERFIS COMERCIAIS - MONTAGEM INCLUÍDA
</t>
  </si>
  <si>
    <t xml:space="preserve">.2  TUBO REDONDO DE AÇO 1.1/2"x2MM - GUARDA-CORPO - PERDAS EMBUTIDAS NO MATERIAL CONSIDERANDO PERFIS COMERCIAIS - MONTAGEM INCLUÍDA
</t>
  </si>
  <si>
    <t xml:space="preserve">.3  BARRA REDONDA EM AÇO ESTRUTURAL DIAM. 10MM - ASTM A36 - GUARDA-CORPO - PERDAS EMBUTIDAS NO MATERIAL CONSIDERANDO TAMANHOS COMERCIAIS - MONTAGEM INCLUÍDA
</t>
  </si>
  <si>
    <t xml:space="preserve">.4  TUBO RETANGULAR METALON 100x50x2,65MM GUARDA-CORPO - PERDAS EMBUTIDAS NO MATERIAL CONSIDERANDO PERFIS COMERCIAIS - MONTAGEM INCLUÍDA
</t>
  </si>
  <si>
    <t xml:space="preserve">.5  CHAPA LISA EM AÇO ESTRUTURAL 30x30x6.35MM - ASTM A36 - UTILIZAR SOBRA DO MATERIAL DA BARRA DA ESCADA UTILIZADA NOS PILARES - MONTAGEM INCLUÍDA
</t>
  </si>
  <si>
    <t xml:space="preserve">.6  PARAFUSO DRY WALL, EM ACO FOSFATIZADO, CABECA TROMBETA E PONTA BROCA (TB),COMPRIMENTO 45 MM (MÃO-DE-OBRA NA MONTAGEM DA ESTRUTURA)
</t>
  </si>
  <si>
    <t>CRONOGRAMA FÍSICO-FINANCEIRO</t>
  </si>
  <si>
    <t>60 dias</t>
  </si>
  <si>
    <t>TOTAL</t>
  </si>
  <si>
    <t>ITEM</t>
  </si>
  <si>
    <t>30 dias</t>
  </si>
  <si>
    <t>VALOR</t>
  </si>
  <si>
    <t>90 dias</t>
  </si>
  <si>
    <t>120 dias</t>
  </si>
  <si>
    <r>
      <rPr>
        <sz val="12"/>
        <color indexed="8"/>
        <rFont val="Arial"/>
        <family val="2"/>
      </rPr>
      <t xml:space="preserve">Cliente: </t>
    </r>
    <r>
      <rPr>
        <b/>
        <sz val="12"/>
        <color indexed="8"/>
        <rFont val="Arial"/>
        <family val="2"/>
      </rPr>
      <t>Câmpus Avançado Novo Hamburgo</t>
    </r>
  </si>
  <si>
    <t>Total da Etapa</t>
  </si>
  <si>
    <t>Total Acumulado</t>
  </si>
  <si>
    <r>
      <rPr>
        <sz val="12"/>
        <color indexed="8"/>
        <rFont val="Calibri"/>
        <family val="2"/>
      </rPr>
      <t xml:space="preserve">Obra: </t>
    </r>
    <r>
      <rPr>
        <b/>
        <sz val="12"/>
        <color indexed="8"/>
        <rFont val="Calibri"/>
        <family val="2"/>
      </rPr>
      <t>Reforma e adequações do Câmpus Avançado Novo Hamburgo - Módulo II do bloco 05</t>
    </r>
  </si>
  <si>
    <r>
      <rPr>
        <sz val="12"/>
        <color indexed="8"/>
        <rFont val="Calibri"/>
        <family val="2"/>
      </rPr>
      <t xml:space="preserve">Endereço: </t>
    </r>
    <r>
      <rPr>
        <b/>
        <sz val="12"/>
        <color indexed="8"/>
        <rFont val="Calibri"/>
        <family val="2"/>
      </rPr>
      <t>Rua Pinheiro Machado, 205</t>
    </r>
  </si>
  <si>
    <r>
      <rPr>
        <sz val="12"/>
        <color indexed="8"/>
        <rFont val="Calibri"/>
        <family val="2"/>
      </rPr>
      <t>Cliente:</t>
    </r>
    <r>
      <rPr>
        <b/>
        <sz val="12"/>
        <color indexed="8"/>
        <rFont val="Calibri"/>
        <family val="2"/>
      </rPr>
      <t xml:space="preserve"> Câmpus Avançado Novo Hamburgo</t>
    </r>
  </si>
  <si>
    <r>
      <rPr>
        <sz val="12"/>
        <color indexed="8"/>
        <rFont val="Calibri"/>
        <family val="2"/>
      </rPr>
      <t>Cidade:</t>
    </r>
    <r>
      <rPr>
        <b/>
        <sz val="12"/>
        <color indexed="8"/>
        <rFont val="Calibri"/>
        <family val="2"/>
      </rPr>
      <t xml:space="preserve"> Novo Hamburgo - RS</t>
    </r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</si>
  <si>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</si>
  <si>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</si>
  <si>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</si>
  <si>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</si>
  <si>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</si>
  <si>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 ou CAU</t>
  </si>
  <si>
    <t>xx</t>
  </si>
  <si>
    <t>mês/ano</t>
  </si>
</sst>
</file>

<file path=xl/styles.xml><?xml version="1.0" encoding="utf-8"?>
<styleSheet xmlns="http://schemas.openxmlformats.org/spreadsheetml/2006/main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#,##0.00"/>
    <numFmt numFmtId="165" formatCode="_(&quot;$&quot;* #,##0.00_);_(&quot;$&quot;* \(#,##0.00\);_(&quot;$&quot;* &quot;-&quot;??_);_(@_)"/>
    <numFmt numFmtId="166" formatCode="&quot;R$&quot;\ #,##0.00"/>
  </numFmts>
  <fonts count="42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indexed="8"/>
      <name val="Arial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0"/>
      <color indexed="10"/>
      <name val="Arial"/>
      <family val="2"/>
    </font>
    <font>
      <b/>
      <sz val="13"/>
      <color indexed="8"/>
      <name val="Arial"/>
      <family val="2"/>
    </font>
    <font>
      <b/>
      <sz val="13"/>
      <color indexed="10"/>
      <name val="Arial"/>
      <family val="2"/>
    </font>
    <font>
      <sz val="13"/>
      <color indexed="8"/>
      <name val="Arial"/>
      <family val="2"/>
    </font>
    <font>
      <sz val="13"/>
      <color indexed="10"/>
      <name val="Arial"/>
      <family val="2"/>
    </font>
    <font>
      <sz val="13"/>
      <name val="Arial"/>
      <family val="2"/>
    </font>
    <font>
      <sz val="12"/>
      <color indexed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Arial"/>
      <family val="2"/>
    </font>
    <font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44" fontId="2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0" fontId="22" fillId="0" borderId="0"/>
    <xf numFmtId="0" fontId="23" fillId="0" borderId="0"/>
    <xf numFmtId="0" fontId="23" fillId="0" borderId="0"/>
    <xf numFmtId="0" fontId="9" fillId="0" borderId="0"/>
    <xf numFmtId="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93">
    <xf numFmtId="0" fontId="0" fillId="0" borderId="0" xfId="0"/>
    <xf numFmtId="43" fontId="6" fillId="2" borderId="1" xfId="9" applyFont="1" applyFill="1" applyBorder="1" applyAlignment="1" applyProtection="1">
      <alignment horizontal="left" vertical="center"/>
    </xf>
    <xf numFmtId="43" fontId="5" fillId="2" borderId="1" xfId="9" applyFont="1" applyFill="1" applyBorder="1" applyAlignment="1" applyProtection="1">
      <alignment horizontal="center" vertical="center"/>
    </xf>
    <xf numFmtId="43" fontId="6" fillId="2" borderId="1" xfId="9" applyFont="1" applyFill="1" applyBorder="1" applyAlignment="1" applyProtection="1">
      <alignment vertical="center"/>
    </xf>
    <xf numFmtId="0" fontId="3" fillId="0" borderId="1" xfId="3" applyFont="1" applyBorder="1" applyAlignment="1" applyProtection="1">
      <alignment horizontal="left" vertical="top"/>
      <protection locked="0"/>
    </xf>
    <xf numFmtId="44" fontId="5" fillId="2" borderId="1" xfId="1" applyFont="1" applyFill="1" applyBorder="1" applyAlignment="1" applyProtection="1">
      <alignment horizontal="center" vertical="center"/>
    </xf>
    <xf numFmtId="44" fontId="5" fillId="2" borderId="1" xfId="1" applyFont="1" applyFill="1" applyBorder="1" applyAlignment="1" applyProtection="1">
      <alignment horizontal="center" vertical="center"/>
      <protection locked="0"/>
    </xf>
    <xf numFmtId="44" fontId="7" fillId="2" borderId="1" xfId="1" applyFont="1" applyFill="1" applyBorder="1" applyAlignment="1" applyProtection="1">
      <alignment horizontal="center" vertical="center"/>
    </xf>
    <xf numFmtId="44" fontId="1" fillId="0" borderId="1" xfId="1" applyFont="1" applyFill="1" applyBorder="1" applyAlignment="1" applyProtection="1">
      <alignment horizontal="center" vertical="center"/>
    </xf>
    <xf numFmtId="44" fontId="2" fillId="0" borderId="1" xfId="1" applyFont="1" applyFill="1" applyBorder="1" applyAlignment="1" applyProtection="1">
      <alignment horizontal="center" vertical="center"/>
    </xf>
    <xf numFmtId="43" fontId="2" fillId="0" borderId="1" xfId="9" applyFont="1" applyFill="1" applyBorder="1" applyAlignment="1" applyProtection="1">
      <alignment horizontal="center" vertical="center"/>
      <protection locked="0"/>
    </xf>
    <xf numFmtId="44" fontId="6" fillId="2" borderId="1" xfId="1" applyFont="1" applyFill="1" applyBorder="1" applyAlignment="1" applyProtection="1">
      <alignment horizontal="center" vertical="center"/>
    </xf>
    <xf numFmtId="2" fontId="26" fillId="0" borderId="1" xfId="3" applyNumberFormat="1" applyFont="1" applyBorder="1" applyAlignment="1" applyProtection="1">
      <alignment horizontal="center" vertical="top"/>
      <protection locked="0"/>
    </xf>
    <xf numFmtId="43" fontId="26" fillId="0" borderId="1" xfId="9" applyFont="1" applyFill="1" applyBorder="1" applyAlignment="1" applyProtection="1">
      <alignment vertical="center"/>
    </xf>
    <xf numFmtId="43" fontId="27" fillId="0" borderId="1" xfId="9" applyFont="1" applyFill="1" applyBorder="1" applyAlignment="1" applyProtection="1">
      <alignment vertical="center"/>
      <protection locked="0"/>
    </xf>
    <xf numFmtId="44" fontId="27" fillId="0" borderId="1" xfId="1" applyFont="1" applyFill="1" applyBorder="1" applyAlignment="1" applyProtection="1">
      <alignment horizontal="center" vertical="center"/>
    </xf>
    <xf numFmtId="44" fontId="26" fillId="0" borderId="1" xfId="1" applyFont="1" applyFill="1" applyBorder="1" applyAlignment="1" applyProtection="1">
      <alignment horizontal="center" vertical="center"/>
    </xf>
    <xf numFmtId="43" fontId="27" fillId="0" borderId="1" xfId="9" applyFont="1" applyFill="1" applyBorder="1" applyAlignment="1" applyProtection="1">
      <alignment horizontal="center" vertical="center"/>
      <protection locked="0"/>
    </xf>
    <xf numFmtId="44" fontId="3" fillId="0" borderId="1" xfId="1" applyFont="1" applyFill="1" applyBorder="1" applyAlignment="1" applyProtection="1">
      <alignment horizontal="center" vertical="center"/>
    </xf>
    <xf numFmtId="44" fontId="26" fillId="0" borderId="1" xfId="1" applyFont="1" applyFill="1" applyBorder="1" applyAlignment="1" applyProtection="1">
      <alignment vertical="center"/>
    </xf>
    <xf numFmtId="44" fontId="27" fillId="0" borderId="1" xfId="1" applyFont="1" applyFill="1" applyBorder="1" applyAlignment="1" applyProtection="1">
      <alignment vertical="center"/>
    </xf>
    <xf numFmtId="43" fontId="28" fillId="0" borderId="1" xfId="9" applyFont="1" applyFill="1" applyBorder="1" applyAlignment="1" applyProtection="1">
      <alignment vertical="center"/>
    </xf>
    <xf numFmtId="44" fontId="26" fillId="0" borderId="1" xfId="1" applyFont="1" applyBorder="1" applyAlignment="1" applyProtection="1">
      <alignment horizontal="right" vertical="top"/>
      <protection locked="0"/>
    </xf>
    <xf numFmtId="43" fontId="27" fillId="0" borderId="1" xfId="9" applyFont="1" applyFill="1" applyBorder="1" applyAlignment="1" applyProtection="1">
      <alignment horizontal="center" vertical="center"/>
    </xf>
    <xf numFmtId="43" fontId="26" fillId="0" borderId="1" xfId="9" applyFont="1" applyFill="1" applyBorder="1" applyAlignment="1" applyProtection="1">
      <alignment horizontal="center" vertical="center"/>
    </xf>
    <xf numFmtId="43" fontId="3" fillId="0" borderId="1" xfId="9" applyFont="1" applyFill="1" applyBorder="1" applyAlignment="1" applyProtection="1">
      <alignment vertical="center"/>
    </xf>
    <xf numFmtId="2" fontId="2" fillId="0" borderId="1" xfId="9" applyNumberFormat="1" applyFont="1" applyFill="1" applyBorder="1" applyAlignment="1" applyProtection="1">
      <alignment horizontal="center" vertical="center"/>
      <protection locked="0"/>
    </xf>
    <xf numFmtId="0" fontId="10" fillId="0" borderId="1" xfId="7" applyFont="1" applyFill="1" applyBorder="1" applyAlignment="1" applyProtection="1">
      <alignment vertical="center"/>
    </xf>
    <xf numFmtId="166" fontId="10" fillId="0" borderId="1" xfId="2" applyNumberFormat="1" applyFont="1" applyFill="1" applyBorder="1" applyAlignment="1" applyProtection="1">
      <alignment horizontal="center" vertical="center" wrapText="1"/>
    </xf>
    <xf numFmtId="0" fontId="29" fillId="0" borderId="1" xfId="7" applyFont="1" applyFill="1" applyBorder="1" applyAlignment="1" applyProtection="1">
      <alignment horizontal="center" vertical="center"/>
    </xf>
    <xf numFmtId="0" fontId="30" fillId="0" borderId="1" xfId="7" applyFont="1" applyFill="1" applyBorder="1" applyAlignment="1" applyProtection="1">
      <alignment horizontal="center" vertical="center"/>
    </xf>
    <xf numFmtId="2" fontId="31" fillId="0" borderId="1" xfId="3" applyNumberFormat="1" applyFont="1" applyFill="1" applyBorder="1" applyAlignment="1" applyProtection="1">
      <alignment horizontal="center" vertical="center"/>
      <protection locked="0"/>
    </xf>
    <xf numFmtId="43" fontId="30" fillId="0" borderId="1" xfId="10" applyFont="1" applyFill="1" applyBorder="1" applyAlignment="1" applyProtection="1">
      <alignment horizontal="center" vertical="center"/>
      <protection locked="0"/>
    </xf>
    <xf numFmtId="43" fontId="32" fillId="0" borderId="1" xfId="9" applyFont="1" applyFill="1" applyBorder="1" applyAlignment="1" applyProtection="1">
      <alignment horizontal="left" vertical="center"/>
    </xf>
    <xf numFmtId="43" fontId="32" fillId="0" borderId="1" xfId="9" applyFont="1" applyFill="1" applyBorder="1" applyAlignment="1" applyProtection="1">
      <alignment horizontal="center" vertical="center"/>
    </xf>
    <xf numFmtId="44" fontId="27" fillId="4" borderId="1" xfId="1" applyFont="1" applyFill="1" applyBorder="1" applyAlignment="1" applyProtection="1">
      <alignment horizontal="right" vertical="center"/>
      <protection locked="0"/>
    </xf>
    <xf numFmtId="44" fontId="26" fillId="0" borderId="1" xfId="1" applyFont="1" applyFill="1" applyBorder="1" applyAlignment="1" applyProtection="1">
      <alignment horizontal="right" vertical="center"/>
      <protection locked="0"/>
    </xf>
    <xf numFmtId="44" fontId="2" fillId="4" borderId="1" xfId="1" applyFont="1" applyFill="1" applyBorder="1" applyAlignment="1" applyProtection="1">
      <alignment horizontal="right" vertical="center"/>
      <protection locked="0"/>
    </xf>
    <xf numFmtId="44" fontId="1" fillId="0" borderId="1" xfId="1" applyFont="1" applyFill="1" applyBorder="1" applyAlignment="1" applyProtection="1">
      <alignment horizontal="right" vertical="center"/>
      <protection locked="0"/>
    </xf>
    <xf numFmtId="0" fontId="33" fillId="0" borderId="0" xfId="0" applyFont="1" applyAlignment="1" applyProtection="1">
      <alignment vertical="center"/>
    </xf>
    <xf numFmtId="0" fontId="35" fillId="0" borderId="0" xfId="0" applyFont="1" applyProtection="1"/>
    <xf numFmtId="0" fontId="37" fillId="0" borderId="0" xfId="0" applyFont="1" applyProtection="1"/>
    <xf numFmtId="10" fontId="37" fillId="0" borderId="0" xfId="0" applyNumberFormat="1" applyFont="1" applyProtection="1"/>
    <xf numFmtId="0" fontId="37" fillId="0" borderId="0" xfId="0" applyFont="1" applyAlignment="1" applyProtection="1">
      <alignment horizontal="center"/>
    </xf>
    <xf numFmtId="0" fontId="0" fillId="0" borderId="0" xfId="0" applyFont="1" applyProtection="1"/>
    <xf numFmtId="0" fontId="38" fillId="0" borderId="1" xfId="0" applyFont="1" applyBorder="1" applyAlignment="1" applyProtection="1">
      <alignment horizontal="center" vertical="top" wrapText="1"/>
    </xf>
    <xf numFmtId="10" fontId="38" fillId="0" borderId="1" xfId="0" applyNumberFormat="1" applyFont="1" applyBorder="1" applyAlignment="1" applyProtection="1">
      <alignment horizontal="center" vertical="top" wrapText="1"/>
    </xf>
    <xf numFmtId="44" fontId="33" fillId="0" borderId="1" xfId="0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 applyProtection="1">
      <alignment vertical="center"/>
    </xf>
    <xf numFmtId="0" fontId="33" fillId="0" borderId="0" xfId="0" applyFont="1" applyFill="1" applyAlignment="1" applyProtection="1">
      <alignment vertical="center"/>
    </xf>
    <xf numFmtId="0" fontId="33" fillId="0" borderId="0" xfId="0" applyFont="1" applyFill="1" applyBorder="1" applyAlignment="1" applyProtection="1">
      <alignment vertical="center"/>
    </xf>
    <xf numFmtId="44" fontId="25" fillId="0" borderId="1" xfId="0" applyNumberFormat="1" applyFont="1" applyBorder="1" applyAlignment="1" applyProtection="1">
      <alignment horizontal="center"/>
    </xf>
    <xf numFmtId="9" fontId="25" fillId="0" borderId="1" xfId="8" applyFont="1" applyBorder="1" applyAlignment="1" applyProtection="1">
      <alignment horizontal="center"/>
    </xf>
    <xf numFmtId="0" fontId="25" fillId="0" borderId="1" xfId="0" applyFont="1" applyBorder="1" applyProtection="1"/>
    <xf numFmtId="0" fontId="25" fillId="0" borderId="0" xfId="0" applyFont="1" applyProtection="1"/>
    <xf numFmtId="9" fontId="25" fillId="0" borderId="1" xfId="0" applyNumberFormat="1" applyFont="1" applyBorder="1" applyAlignment="1" applyProtection="1">
      <alignment horizont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44" fontId="1" fillId="0" borderId="0" xfId="1" applyFont="1" applyAlignment="1" applyProtection="1">
      <alignment horizontal="right" vertical="center"/>
    </xf>
    <xf numFmtId="44" fontId="1" fillId="0" borderId="0" xfId="1" applyFont="1" applyAlignment="1" applyProtection="1">
      <alignment vertical="center"/>
    </xf>
    <xf numFmtId="44" fontId="2" fillId="0" borderId="0" xfId="1" applyFont="1" applyAlignment="1" applyProtection="1">
      <alignment vertical="center"/>
    </xf>
    <xf numFmtId="4" fontId="2" fillId="0" borderId="0" xfId="0" applyNumberFormat="1" applyFont="1" applyAlignment="1" applyProtection="1">
      <alignment vertical="center"/>
    </xf>
    <xf numFmtId="4" fontId="1" fillId="0" borderId="0" xfId="0" applyNumberFormat="1" applyFont="1" applyAlignment="1" applyProtection="1">
      <alignment vertical="center"/>
    </xf>
    <xf numFmtId="4" fontId="3" fillId="0" borderId="0" xfId="1" applyNumberFormat="1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3" fillId="0" borderId="1" xfId="3" applyFont="1" applyBorder="1" applyAlignment="1" applyProtection="1">
      <alignment horizontal="left" vertical="top"/>
    </xf>
    <xf numFmtId="0" fontId="1" fillId="0" borderId="1" xfId="3" applyFont="1" applyBorder="1" applyAlignment="1" applyProtection="1">
      <alignment horizontal="center"/>
    </xf>
    <xf numFmtId="0" fontId="39" fillId="0" borderId="1" xfId="0" applyFont="1" applyFill="1" applyBorder="1" applyAlignment="1" applyProtection="1"/>
    <xf numFmtId="164" fontId="39" fillId="0" borderId="1" xfId="0" applyNumberFormat="1" applyFont="1" applyFill="1" applyBorder="1" applyAlignment="1" applyProtection="1">
      <alignment horizontal="center"/>
    </xf>
    <xf numFmtId="0" fontId="39" fillId="0" borderId="1" xfId="0" applyFont="1" applyFill="1" applyBorder="1" applyAlignment="1" applyProtection="1">
      <alignment horizontal="center"/>
    </xf>
    <xf numFmtId="44" fontId="39" fillId="0" borderId="1" xfId="1" applyFont="1" applyBorder="1" applyAlignment="1" applyProtection="1">
      <alignment horizontal="center"/>
    </xf>
    <xf numFmtId="0" fontId="39" fillId="0" borderId="0" xfId="0" applyFont="1" applyProtection="1"/>
    <xf numFmtId="0" fontId="39" fillId="0" borderId="0" xfId="0" applyFont="1" applyBorder="1" applyProtection="1"/>
    <xf numFmtId="0" fontId="5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26" fillId="0" borderId="1" xfId="3" applyFont="1" applyBorder="1" applyAlignment="1" applyProtection="1">
      <alignment horizontal="center" vertical="center"/>
    </xf>
    <xf numFmtId="2" fontId="30" fillId="0" borderId="1" xfId="2" applyNumberFormat="1" applyFont="1" applyFill="1" applyBorder="1" applyAlignment="1" applyProtection="1">
      <alignment horizontal="center" vertical="center"/>
    </xf>
    <xf numFmtId="2" fontId="26" fillId="0" borderId="1" xfId="2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vertical="center"/>
    </xf>
    <xf numFmtId="0" fontId="28" fillId="0" borderId="1" xfId="0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vertical="center"/>
    </xf>
    <xf numFmtId="164" fontId="39" fillId="0" borderId="1" xfId="0" applyNumberFormat="1" applyFont="1" applyFill="1" applyBorder="1" applyAlignment="1" applyProtection="1">
      <alignment horizontal="center" vertical="center"/>
    </xf>
    <xf numFmtId="0" fontId="39" fillId="0" borderId="1" xfId="0" applyFont="1" applyFill="1" applyBorder="1" applyAlignment="1" applyProtection="1">
      <alignment horizontal="center" vertical="center"/>
    </xf>
    <xf numFmtId="44" fontId="39" fillId="0" borderId="1" xfId="1" applyFont="1" applyBorder="1" applyAlignment="1" applyProtection="1">
      <alignment horizontal="center" vertical="center"/>
    </xf>
    <xf numFmtId="0" fontId="26" fillId="0" borderId="1" xfId="3" applyFont="1" applyBorder="1" applyProtection="1"/>
    <xf numFmtId="0" fontId="26" fillId="0" borderId="1" xfId="3" applyFont="1" applyBorder="1" applyAlignment="1" applyProtection="1">
      <alignment horizontal="center"/>
    </xf>
    <xf numFmtId="0" fontId="26" fillId="0" borderId="0" xfId="0" applyFont="1" applyBorder="1" applyAlignment="1" applyProtection="1">
      <alignment vertical="center"/>
    </xf>
    <xf numFmtId="0" fontId="26" fillId="0" borderId="1" xfId="0" applyFont="1" applyBorder="1" applyAlignment="1" applyProtection="1">
      <alignment horizontal="left" vertical="top"/>
    </xf>
    <xf numFmtId="2" fontId="26" fillId="0" borderId="1" xfId="3" applyNumberFormat="1" applyFont="1" applyBorder="1" applyAlignment="1" applyProtection="1">
      <alignment horizontal="center" vertical="top"/>
    </xf>
    <xf numFmtId="0" fontId="26" fillId="0" borderId="1" xfId="3" applyFont="1" applyBorder="1" applyAlignment="1" applyProtection="1">
      <alignment horizontal="center" vertical="top"/>
    </xf>
    <xf numFmtId="0" fontId="3" fillId="0" borderId="0" xfId="3" applyFont="1" applyBorder="1" applyAlignment="1" applyProtection="1">
      <alignment horizontal="left" vertical="top"/>
    </xf>
    <xf numFmtId="0" fontId="26" fillId="0" borderId="1" xfId="3" applyFont="1" applyBorder="1" applyAlignment="1" applyProtection="1">
      <alignment horizontal="left" vertical="top" wrapText="1"/>
    </xf>
    <xf numFmtId="0" fontId="26" fillId="0" borderId="1" xfId="3" applyFont="1" applyBorder="1" applyAlignment="1" applyProtection="1">
      <alignment horizontal="left" vertical="top"/>
    </xf>
    <xf numFmtId="0" fontId="28" fillId="0" borderId="1" xfId="3" applyFont="1" applyBorder="1" applyAlignment="1" applyProtection="1">
      <alignment horizontal="left" vertical="top"/>
    </xf>
    <xf numFmtId="0" fontId="1" fillId="0" borderId="1" xfId="3" applyFont="1" applyBorder="1" applyAlignment="1" applyProtection="1">
      <alignment horizontal="center" vertical="center"/>
    </xf>
    <xf numFmtId="0" fontId="39" fillId="0" borderId="1" xfId="0" applyFont="1" applyFill="1" applyBorder="1" applyAlignment="1" applyProtection="1">
      <alignment wrapText="1"/>
    </xf>
    <xf numFmtId="0" fontId="0" fillId="0" borderId="0" xfId="0" applyProtection="1"/>
    <xf numFmtId="0" fontId="0" fillId="0" borderId="0" xfId="0" applyAlignment="1" applyProtection="1">
      <alignment horizontal="center"/>
    </xf>
    <xf numFmtId="44" fontId="22" fillId="0" borderId="0" xfId="1" applyFont="1" applyAlignment="1" applyProtection="1">
      <alignment horizontal="center"/>
    </xf>
    <xf numFmtId="44" fontId="22" fillId="0" borderId="0" xfId="1" applyFont="1" applyProtection="1"/>
    <xf numFmtId="0" fontId="40" fillId="0" borderId="0" xfId="0" applyFont="1" applyAlignment="1" applyProtection="1">
      <alignment horizontal="center" vertical="center"/>
      <protection locked="0"/>
    </xf>
    <xf numFmtId="0" fontId="14" fillId="0" borderId="16" xfId="0" applyFont="1" applyBorder="1" applyProtection="1">
      <protection locked="0"/>
    </xf>
    <xf numFmtId="0" fontId="14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0" fontId="14" fillId="0" borderId="0" xfId="0" applyFont="1" applyProtection="1"/>
    <xf numFmtId="0" fontId="1" fillId="0" borderId="0" xfId="0" applyFont="1" applyProtection="1"/>
    <xf numFmtId="10" fontId="1" fillId="0" borderId="0" xfId="0" applyNumberFormat="1" applyFont="1" applyProtection="1"/>
    <xf numFmtId="0" fontId="2" fillId="0" borderId="0" xfId="0" applyFont="1" applyProtection="1"/>
    <xf numFmtId="10" fontId="2" fillId="0" borderId="0" xfId="0" applyNumberFormat="1" applyFont="1" applyProtection="1"/>
    <xf numFmtId="4" fontId="17" fillId="0" borderId="0" xfId="0" applyNumberFormat="1" applyFont="1" applyProtection="1"/>
    <xf numFmtId="0" fontId="18" fillId="0" borderId="0" xfId="0" applyFont="1" applyAlignment="1" applyProtection="1">
      <alignment horizontal="center"/>
    </xf>
    <xf numFmtId="4" fontId="19" fillId="0" borderId="0" xfId="0" applyNumberFormat="1" applyFont="1" applyProtection="1"/>
    <xf numFmtId="4" fontId="1" fillId="0" borderId="0" xfId="0" applyNumberFormat="1" applyFont="1" applyProtection="1"/>
    <xf numFmtId="4" fontId="15" fillId="0" borderId="0" xfId="0" applyNumberFormat="1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4" fontId="17" fillId="0" borderId="0" xfId="0" applyNumberFormat="1" applyFont="1" applyAlignment="1" applyProtection="1">
      <alignment horizontal="center"/>
    </xf>
    <xf numFmtId="0" fontId="2" fillId="0" borderId="17" xfId="0" applyFont="1" applyBorder="1" applyProtection="1"/>
    <xf numFmtId="0" fontId="40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5" fillId="0" borderId="0" xfId="0" applyFont="1" applyProtection="1"/>
    <xf numFmtId="4" fontId="1" fillId="0" borderId="0" xfId="0" applyNumberFormat="1" applyFont="1" applyAlignment="1" applyProtection="1">
      <alignment horizontal="center"/>
    </xf>
    <xf numFmtId="4" fontId="3" fillId="0" borderId="0" xfId="2" applyNumberFormat="1" applyFont="1" applyFill="1" applyProtection="1"/>
    <xf numFmtId="9" fontId="24" fillId="0" borderId="1" xfId="8" applyFont="1" applyFill="1" applyBorder="1" applyAlignment="1" applyProtection="1">
      <alignment horizontal="center" vertical="center"/>
      <protection locked="0"/>
    </xf>
    <xf numFmtId="44" fontId="2" fillId="0" borderId="1" xfId="1" applyFont="1" applyFill="1" applyBorder="1" applyAlignment="1" applyProtection="1">
      <alignment horizontal="center" vertical="center"/>
      <protection locked="0"/>
    </xf>
    <xf numFmtId="44" fontId="39" fillId="0" borderId="1" xfId="1" applyFont="1" applyFill="1" applyBorder="1" applyAlignment="1" applyProtection="1">
      <alignment horizontal="center"/>
      <protection locked="0"/>
    </xf>
    <xf numFmtId="44" fontId="27" fillId="0" borderId="1" xfId="1" applyFont="1" applyFill="1" applyBorder="1" applyAlignment="1" applyProtection="1">
      <alignment horizontal="center" vertical="center"/>
      <protection locked="0"/>
    </xf>
    <xf numFmtId="2" fontId="29" fillId="0" borderId="1" xfId="7" applyNumberFormat="1" applyFont="1" applyFill="1" applyBorder="1" applyAlignment="1" applyProtection="1">
      <alignment horizontal="center" vertical="center" wrapText="1"/>
      <protection locked="0"/>
    </xf>
    <xf numFmtId="44" fontId="28" fillId="0" borderId="1" xfId="1" applyFont="1" applyFill="1" applyBorder="1" applyAlignment="1" applyProtection="1">
      <alignment horizontal="center" vertical="center" wrapText="1"/>
      <protection locked="0"/>
    </xf>
    <xf numFmtId="44" fontId="39" fillId="0" borderId="1" xfId="1" applyFont="1" applyFill="1" applyBorder="1" applyAlignment="1" applyProtection="1">
      <alignment horizontal="center" vertical="center"/>
      <protection locked="0"/>
    </xf>
    <xf numFmtId="44" fontId="26" fillId="0" borderId="1" xfId="1" applyFont="1" applyBorder="1" applyProtection="1">
      <protection locked="0"/>
    </xf>
    <xf numFmtId="44" fontId="26" fillId="0" borderId="1" xfId="1" applyFont="1" applyBorder="1" applyAlignment="1" applyProtection="1">
      <alignment horizontal="center"/>
      <protection locked="0"/>
    </xf>
    <xf numFmtId="44" fontId="1" fillId="0" borderId="1" xfId="1" applyFont="1" applyBorder="1" applyAlignment="1" applyProtection="1">
      <alignment horizontal="center"/>
      <protection locked="0"/>
    </xf>
    <xf numFmtId="44" fontId="26" fillId="0" borderId="1" xfId="1" applyFont="1" applyBorder="1" applyAlignment="1" applyProtection="1">
      <alignment horizontal="center" vertical="center"/>
      <protection locked="0"/>
    </xf>
    <xf numFmtId="43" fontId="7" fillId="2" borderId="1" xfId="9" applyFont="1" applyFill="1" applyBorder="1" applyAlignment="1" applyProtection="1">
      <alignment horizontal="center" vertical="center"/>
      <protection locked="0"/>
    </xf>
    <xf numFmtId="2" fontId="39" fillId="0" borderId="1" xfId="0" applyNumberFormat="1" applyFont="1" applyBorder="1" applyAlignment="1" applyProtection="1">
      <alignment horizontal="center"/>
      <protection locked="0"/>
    </xf>
    <xf numFmtId="0" fontId="14" fillId="0" borderId="0" xfId="0" applyFont="1" applyBorder="1" applyProtection="1"/>
    <xf numFmtId="0" fontId="2" fillId="0" borderId="20" xfId="0" applyFont="1" applyBorder="1" applyAlignment="1" applyProtection="1">
      <alignment horizontal="right"/>
      <protection locked="0"/>
    </xf>
    <xf numFmtId="0" fontId="2" fillId="0" borderId="16" xfId="0" applyFont="1" applyBorder="1" applyAlignment="1" applyProtection="1">
      <protection locked="0"/>
    </xf>
    <xf numFmtId="0" fontId="2" fillId="0" borderId="0" xfId="0" applyFont="1" applyAlignment="1" applyProtection="1"/>
    <xf numFmtId="0" fontId="4" fillId="0" borderId="20" xfId="0" applyFont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center" vertical="center" wrapText="1"/>
    </xf>
    <xf numFmtId="0" fontId="4" fillId="0" borderId="23" xfId="0" applyFont="1" applyBorder="1" applyAlignment="1" applyProtection="1">
      <alignment horizontal="center" vertical="center" wrapText="1"/>
    </xf>
    <xf numFmtId="0" fontId="4" fillId="0" borderId="24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/>
    </xf>
    <xf numFmtId="0" fontId="7" fillId="0" borderId="3" xfId="0" applyFont="1" applyBorder="1" applyAlignment="1" applyProtection="1">
      <alignment horizontal="left" vertical="center"/>
    </xf>
    <xf numFmtId="0" fontId="7" fillId="0" borderId="4" xfId="0" applyFont="1" applyBorder="1" applyAlignment="1" applyProtection="1">
      <alignment horizontal="left" vertical="center"/>
    </xf>
    <xf numFmtId="0" fontId="6" fillId="0" borderId="2" xfId="0" applyFont="1" applyBorder="1" applyAlignment="1" applyProtection="1">
      <alignment horizontal="left" vertical="center"/>
    </xf>
    <xf numFmtId="0" fontId="6" fillId="0" borderId="3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left" vertical="center"/>
    </xf>
    <xf numFmtId="0" fontId="6" fillId="0" borderId="11" xfId="0" applyFont="1" applyBorder="1" applyAlignment="1" applyProtection="1">
      <alignment horizontal="left" vertical="center"/>
    </xf>
    <xf numFmtId="0" fontId="6" fillId="0" borderId="12" xfId="0" applyFont="1" applyBorder="1" applyAlignment="1" applyProtection="1">
      <alignment horizontal="left" vertical="center"/>
    </xf>
    <xf numFmtId="0" fontId="6" fillId="0" borderId="13" xfId="0" applyFont="1" applyBorder="1" applyAlignment="1" applyProtection="1">
      <alignment horizontal="left" vertical="center"/>
    </xf>
    <xf numFmtId="44" fontId="6" fillId="0" borderId="11" xfId="1" applyFont="1" applyBorder="1" applyAlignment="1" applyProtection="1">
      <alignment horizontal="left" vertical="center"/>
    </xf>
    <xf numFmtId="44" fontId="6" fillId="0" borderId="12" xfId="1" applyFont="1" applyBorder="1" applyAlignment="1" applyProtection="1">
      <alignment horizontal="left" vertical="center"/>
    </xf>
    <xf numFmtId="44" fontId="6" fillId="0" borderId="13" xfId="1" applyFont="1" applyBorder="1" applyAlignment="1" applyProtection="1">
      <alignment horizontal="left" vertical="center"/>
    </xf>
    <xf numFmtId="43" fontId="6" fillId="2" borderId="2" xfId="9" applyFont="1" applyFill="1" applyBorder="1" applyAlignment="1" applyProtection="1">
      <alignment horizontal="center" vertical="center"/>
    </xf>
    <xf numFmtId="43" fontId="6" fillId="2" borderId="3" xfId="9" applyFont="1" applyFill="1" applyBorder="1" applyAlignment="1" applyProtection="1">
      <alignment horizontal="center" vertical="center"/>
    </xf>
    <xf numFmtId="43" fontId="6" fillId="2" borderId="4" xfId="9" applyFont="1" applyFill="1" applyBorder="1" applyAlignment="1" applyProtection="1">
      <alignment horizontal="center" vertical="center"/>
    </xf>
    <xf numFmtId="44" fontId="1" fillId="0" borderId="1" xfId="1" applyFont="1" applyBorder="1" applyAlignment="1" applyProtection="1">
      <alignment horizontal="center" vertical="center" wrapText="1"/>
    </xf>
    <xf numFmtId="44" fontId="1" fillId="3" borderId="1" xfId="1" applyFont="1" applyFill="1" applyBorder="1" applyAlignment="1" applyProtection="1">
      <alignment horizontal="center" vertical="center" wrapText="1"/>
    </xf>
    <xf numFmtId="44" fontId="2" fillId="3" borderId="1" xfId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4" fontId="1" fillId="0" borderId="1" xfId="0" applyNumberFormat="1" applyFont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/>
    </xf>
    <xf numFmtId="44" fontId="21" fillId="0" borderId="18" xfId="1" applyFont="1" applyBorder="1" applyAlignment="1" applyProtection="1">
      <alignment horizontal="center" vertical="center"/>
    </xf>
    <xf numFmtId="44" fontId="21" fillId="0" borderId="19" xfId="1" applyFont="1" applyBorder="1" applyAlignment="1" applyProtection="1">
      <alignment horizontal="center" vertical="center"/>
    </xf>
    <xf numFmtId="44" fontId="21" fillId="0" borderId="2" xfId="1" applyFont="1" applyBorder="1" applyAlignment="1" applyProtection="1">
      <alignment horizontal="center" vertical="center"/>
    </xf>
    <xf numFmtId="44" fontId="21" fillId="0" borderId="4" xfId="1" applyFont="1" applyBorder="1" applyAlignment="1" applyProtection="1">
      <alignment horizontal="center" vertical="center"/>
    </xf>
    <xf numFmtId="17" fontId="41" fillId="0" borderId="11" xfId="0" applyNumberFormat="1" applyFont="1" applyBorder="1" applyAlignment="1" applyProtection="1">
      <alignment horizontal="center" vertical="center"/>
      <protection locked="0"/>
    </xf>
    <xf numFmtId="17" fontId="41" fillId="0" borderId="13" xfId="0" applyNumberFormat="1" applyFont="1" applyBorder="1" applyAlignment="1" applyProtection="1">
      <alignment horizontal="center" vertical="center"/>
      <protection locked="0"/>
    </xf>
    <xf numFmtId="4" fontId="1" fillId="3" borderId="1" xfId="0" applyNumberFormat="1" applyFont="1" applyFill="1" applyBorder="1" applyAlignment="1" applyProtection="1">
      <alignment horizontal="center" vertical="center" wrapText="1"/>
    </xf>
    <xf numFmtId="4" fontId="3" fillId="0" borderId="1" xfId="1" applyNumberFormat="1" applyFont="1" applyFill="1" applyBorder="1" applyAlignment="1" applyProtection="1">
      <alignment horizontal="center" vertical="center" wrapText="1"/>
    </xf>
    <xf numFmtId="4" fontId="36" fillId="0" borderId="11" xfId="0" applyNumberFormat="1" applyFont="1" applyBorder="1" applyAlignment="1" applyProtection="1">
      <alignment horizontal="left" vertical="center"/>
    </xf>
    <xf numFmtId="4" fontId="36" fillId="0" borderId="12" xfId="0" applyNumberFormat="1" applyFont="1" applyBorder="1" applyAlignment="1" applyProtection="1">
      <alignment horizontal="left" vertical="center"/>
    </xf>
    <xf numFmtId="4" fontId="36" fillId="0" borderId="13" xfId="0" applyNumberFormat="1" applyFont="1" applyBorder="1" applyAlignment="1" applyProtection="1">
      <alignment horizontal="left" vertical="center"/>
    </xf>
    <xf numFmtId="0" fontId="38" fillId="0" borderId="14" xfId="0" applyFont="1" applyBorder="1" applyAlignment="1" applyProtection="1">
      <alignment horizontal="center" vertical="center" wrapText="1"/>
    </xf>
    <xf numFmtId="0" fontId="38" fillId="0" borderId="15" xfId="0" applyFont="1" applyBorder="1" applyAlignment="1" applyProtection="1">
      <alignment horizontal="center" vertical="center" wrapText="1"/>
    </xf>
    <xf numFmtId="0" fontId="38" fillId="0" borderId="1" xfId="0" applyFont="1" applyBorder="1" applyAlignment="1" applyProtection="1">
      <alignment horizontal="center" vertical="top" wrapText="1"/>
    </xf>
    <xf numFmtId="2" fontId="20" fillId="0" borderId="0" xfId="0" applyNumberFormat="1" applyFont="1" applyAlignment="1" applyProtection="1">
      <alignment horizontal="center" vertical="center"/>
      <protection locked="0"/>
    </xf>
    <xf numFmtId="0" fontId="34" fillId="0" borderId="5" xfId="0" applyFont="1" applyBorder="1" applyAlignment="1" applyProtection="1">
      <alignment horizontal="center"/>
    </xf>
    <xf numFmtId="0" fontId="34" fillId="0" borderId="6" xfId="0" applyFont="1" applyBorder="1" applyAlignment="1" applyProtection="1">
      <alignment horizontal="center"/>
    </xf>
    <xf numFmtId="0" fontId="34" fillId="0" borderId="7" xfId="0" applyFont="1" applyBorder="1" applyAlignment="1" applyProtection="1">
      <alignment horizontal="center"/>
    </xf>
    <xf numFmtId="0" fontId="36" fillId="0" borderId="8" xfId="0" applyFont="1" applyBorder="1" applyAlignment="1" applyProtection="1">
      <alignment horizontal="left" vertical="center"/>
    </xf>
    <xf numFmtId="0" fontId="36" fillId="0" borderId="9" xfId="0" applyFont="1" applyBorder="1" applyAlignment="1" applyProtection="1">
      <alignment horizontal="left" vertical="center"/>
    </xf>
    <xf numFmtId="0" fontId="36" fillId="0" borderId="10" xfId="0" applyFont="1" applyBorder="1" applyAlignment="1" applyProtection="1">
      <alignment horizontal="left" vertical="center"/>
    </xf>
    <xf numFmtId="0" fontId="36" fillId="0" borderId="11" xfId="0" applyFont="1" applyBorder="1" applyAlignment="1" applyProtection="1">
      <alignment horizontal="left" vertical="center"/>
    </xf>
    <xf numFmtId="0" fontId="36" fillId="0" borderId="12" xfId="0" applyFont="1" applyBorder="1" applyAlignment="1" applyProtection="1">
      <alignment horizontal="left" vertical="center"/>
    </xf>
    <xf numFmtId="0" fontId="36" fillId="0" borderId="13" xfId="0" applyFont="1" applyBorder="1" applyAlignment="1" applyProtection="1">
      <alignment horizontal="left" vertical="center"/>
    </xf>
  </cellXfs>
  <cellStyles count="11">
    <cellStyle name="Moeda" xfId="1" builtinId="4"/>
    <cellStyle name="Moeda 2" xfId="2"/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Porcentagem" xfId="8" builtinId="5"/>
    <cellStyle name="Separador de milhares" xfId="9" builtinId="3"/>
    <cellStyle name="Vírgula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13"/>
  <sheetViews>
    <sheetView tabSelected="1" zoomScale="80" zoomScaleNormal="80" workbookViewId="0">
      <selection activeCell="A9" sqref="A9:M10"/>
    </sheetView>
  </sheetViews>
  <sheetFormatPr defaultRowHeight="15"/>
  <cols>
    <col min="1" max="1" width="153.42578125" style="97" customWidth="1"/>
    <col min="2" max="2" width="11.5703125" style="97" customWidth="1"/>
    <col min="3" max="3" width="4.140625" style="97" customWidth="1"/>
    <col min="4" max="4" width="15" style="100" bestFit="1" customWidth="1"/>
    <col min="5" max="5" width="14" style="100" bestFit="1" customWidth="1"/>
    <col min="6" max="6" width="15" style="100" bestFit="1" customWidth="1"/>
    <col min="7" max="7" width="13.140625" style="100" customWidth="1"/>
    <col min="8" max="8" width="14.7109375" style="100" customWidth="1"/>
    <col min="9" max="9" width="14.42578125" style="100" customWidth="1"/>
    <col min="10" max="10" width="13" style="100" customWidth="1"/>
    <col min="11" max="11" width="9.140625" style="97"/>
    <col min="12" max="12" width="14.140625" style="97" customWidth="1"/>
    <col min="13" max="13" width="18" style="97" bestFit="1" customWidth="1"/>
    <col min="14" max="16384" width="9.140625" style="97"/>
  </cols>
  <sheetData>
    <row r="1" spans="1:13" s="56" customFormat="1" ht="15" customHeight="1">
      <c r="A1" s="138"/>
      <c r="B1" s="118"/>
      <c r="C1" s="57"/>
      <c r="D1" s="58"/>
      <c r="E1" s="59"/>
      <c r="F1" s="59"/>
      <c r="G1" s="59"/>
      <c r="H1" s="59"/>
      <c r="I1" s="59"/>
      <c r="J1" s="60"/>
      <c r="K1" s="61"/>
      <c r="L1" s="62"/>
      <c r="M1" s="63"/>
    </row>
    <row r="2" spans="1:13" s="56" customFormat="1" ht="15" customHeight="1">
      <c r="A2" s="101" t="s">
        <v>335</v>
      </c>
      <c r="B2" s="119"/>
      <c r="C2" s="57"/>
      <c r="D2" s="58"/>
      <c r="E2" s="59"/>
      <c r="F2" s="59"/>
      <c r="G2" s="59"/>
      <c r="H2" s="59"/>
      <c r="I2" s="59"/>
      <c r="J2" s="60"/>
      <c r="K2" s="61"/>
      <c r="L2" s="62"/>
      <c r="M2" s="63"/>
    </row>
    <row r="3" spans="1:13" s="56" customFormat="1" ht="15" customHeight="1">
      <c r="A3" s="101"/>
      <c r="B3" s="119"/>
      <c r="C3" s="57"/>
      <c r="D3" s="58"/>
      <c r="E3" s="59"/>
      <c r="F3" s="59"/>
      <c r="G3" s="59"/>
      <c r="H3" s="59"/>
      <c r="I3" s="59"/>
      <c r="J3" s="60"/>
      <c r="K3" s="61"/>
      <c r="L3" s="62"/>
      <c r="M3" s="63"/>
    </row>
    <row r="4" spans="1:13" s="56" customFormat="1" ht="15" customHeight="1">
      <c r="A4" s="101"/>
      <c r="B4" s="119"/>
      <c r="C4" s="57"/>
      <c r="D4" s="58"/>
      <c r="E4" s="59"/>
      <c r="F4" s="59"/>
      <c r="G4" s="59"/>
      <c r="H4" s="59"/>
      <c r="I4" s="59"/>
      <c r="J4" s="60"/>
      <c r="K4" s="61"/>
      <c r="L4" s="62"/>
      <c r="M4" s="63"/>
    </row>
    <row r="5" spans="1:13" s="56" customFormat="1" ht="15" customHeight="1">
      <c r="A5" s="139"/>
      <c r="B5" s="140"/>
      <c r="C5" s="57"/>
      <c r="D5" s="58"/>
      <c r="E5" s="59"/>
      <c r="F5" s="59"/>
      <c r="G5" s="59"/>
      <c r="H5" s="59"/>
      <c r="I5" s="59"/>
      <c r="J5" s="60"/>
      <c r="K5" s="61"/>
      <c r="L5" s="62"/>
      <c r="M5" s="63"/>
    </row>
    <row r="6" spans="1:13" s="56" customFormat="1" ht="15" customHeight="1">
      <c r="A6" s="102" t="s">
        <v>336</v>
      </c>
      <c r="B6" s="106"/>
      <c r="C6" s="57"/>
      <c r="D6" s="58"/>
      <c r="E6" s="59"/>
      <c r="F6" s="59"/>
      <c r="G6" s="59"/>
      <c r="H6" s="59"/>
      <c r="I6" s="59"/>
      <c r="J6" s="60"/>
      <c r="K6" s="61"/>
      <c r="L6" s="62"/>
      <c r="M6" s="63"/>
    </row>
    <row r="7" spans="1:13" s="56" customFormat="1" ht="15" customHeight="1">
      <c r="A7" s="102" t="s">
        <v>336</v>
      </c>
      <c r="B7" s="106"/>
      <c r="C7" s="57"/>
      <c r="D7" s="58"/>
      <c r="E7" s="59"/>
      <c r="F7" s="59"/>
      <c r="G7" s="59"/>
      <c r="H7" s="59"/>
      <c r="I7" s="59"/>
      <c r="J7" s="60"/>
      <c r="K7" s="61"/>
      <c r="L7" s="62"/>
      <c r="M7" s="63"/>
    </row>
    <row r="8" spans="1:13" s="56" customFormat="1" ht="15" customHeight="1" thickBot="1">
      <c r="A8" s="102" t="s">
        <v>336</v>
      </c>
      <c r="B8" s="137"/>
      <c r="C8" s="57"/>
      <c r="D8" s="58"/>
      <c r="E8" s="59"/>
      <c r="F8" s="59"/>
      <c r="G8" s="59"/>
      <c r="H8" s="59"/>
      <c r="I8" s="59"/>
      <c r="J8" s="60"/>
      <c r="K8" s="61"/>
      <c r="L8" s="62"/>
      <c r="M8" s="63"/>
    </row>
    <row r="9" spans="1:13" s="56" customFormat="1" ht="15.75" customHeight="1">
      <c r="A9" s="141" t="s">
        <v>99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3"/>
    </row>
    <row r="10" spans="1:13" s="56" customFormat="1" ht="15.75" customHeight="1" thickBot="1">
      <c r="A10" s="144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6"/>
    </row>
    <row r="11" spans="1:13" s="64" customFormat="1" ht="15.75" customHeight="1">
      <c r="A11" s="147" t="s">
        <v>294</v>
      </c>
      <c r="B11" s="148"/>
      <c r="C11" s="148"/>
      <c r="D11" s="148"/>
      <c r="E11" s="149"/>
      <c r="F11" s="150" t="s">
        <v>100</v>
      </c>
      <c r="G11" s="151"/>
      <c r="H11" s="151"/>
      <c r="I11" s="151"/>
      <c r="J11" s="151"/>
      <c r="K11" s="151"/>
      <c r="L11" s="151"/>
      <c r="M11" s="152"/>
    </row>
    <row r="12" spans="1:13" s="64" customFormat="1" ht="15.75" customHeight="1">
      <c r="A12" s="153" t="s">
        <v>328</v>
      </c>
      <c r="B12" s="154"/>
      <c r="C12" s="154"/>
      <c r="D12" s="154"/>
      <c r="E12" s="155"/>
      <c r="F12" s="156" t="s">
        <v>101</v>
      </c>
      <c r="G12" s="157"/>
      <c r="H12" s="157"/>
      <c r="I12" s="158"/>
      <c r="J12" s="169" t="s">
        <v>106</v>
      </c>
      <c r="K12" s="170"/>
      <c r="L12" s="173" t="s">
        <v>342</v>
      </c>
      <c r="M12" s="174"/>
    </row>
    <row r="13" spans="1:13" s="56" customFormat="1" ht="15.75" customHeight="1">
      <c r="A13" s="165" t="s">
        <v>102</v>
      </c>
      <c r="B13" s="166" t="s">
        <v>103</v>
      </c>
      <c r="C13" s="165" t="s">
        <v>0</v>
      </c>
      <c r="D13" s="162" t="s">
        <v>2</v>
      </c>
      <c r="E13" s="162"/>
      <c r="F13" s="163" t="s">
        <v>1</v>
      </c>
      <c r="G13" s="163"/>
      <c r="H13" s="163" t="s">
        <v>104</v>
      </c>
      <c r="I13" s="163" t="s">
        <v>105</v>
      </c>
      <c r="J13" s="171"/>
      <c r="K13" s="172"/>
      <c r="L13" s="175" t="s">
        <v>107</v>
      </c>
      <c r="M13" s="176" t="s">
        <v>108</v>
      </c>
    </row>
    <row r="14" spans="1:13" s="56" customFormat="1" ht="15.75" customHeight="1">
      <c r="A14" s="165"/>
      <c r="B14" s="166"/>
      <c r="C14" s="165"/>
      <c r="D14" s="162" t="s">
        <v>109</v>
      </c>
      <c r="E14" s="163" t="s">
        <v>110</v>
      </c>
      <c r="F14" s="162" t="s">
        <v>109</v>
      </c>
      <c r="G14" s="163" t="s">
        <v>110</v>
      </c>
      <c r="H14" s="163"/>
      <c r="I14" s="163"/>
      <c r="J14" s="164" t="s">
        <v>111</v>
      </c>
      <c r="K14" s="167" t="s">
        <v>112</v>
      </c>
      <c r="L14" s="175"/>
      <c r="M14" s="176"/>
    </row>
    <row r="15" spans="1:13" s="56" customFormat="1" ht="15.75" customHeight="1">
      <c r="A15" s="165"/>
      <c r="B15" s="166"/>
      <c r="C15" s="165"/>
      <c r="D15" s="162"/>
      <c r="E15" s="163"/>
      <c r="F15" s="162"/>
      <c r="G15" s="163"/>
      <c r="H15" s="163"/>
      <c r="I15" s="163"/>
      <c r="J15" s="164"/>
      <c r="K15" s="167"/>
      <c r="L15" s="175"/>
      <c r="M15" s="176"/>
    </row>
    <row r="16" spans="1:13" s="64" customFormat="1" ht="15.75" customHeight="1">
      <c r="A16" s="1" t="s">
        <v>3</v>
      </c>
      <c r="B16" s="2"/>
      <c r="C16" s="2"/>
      <c r="D16" s="6"/>
      <c r="E16" s="5"/>
      <c r="F16" s="6"/>
      <c r="G16" s="5"/>
      <c r="H16" s="5"/>
      <c r="I16" s="5"/>
      <c r="J16" s="7"/>
      <c r="K16" s="135"/>
      <c r="L16" s="5"/>
      <c r="M16" s="11">
        <f>SUM(L16:L40)</f>
        <v>0</v>
      </c>
    </row>
    <row r="17" spans="1:13" s="56" customFormat="1" ht="15.75" customHeight="1">
      <c r="A17" s="65" t="s">
        <v>4</v>
      </c>
      <c r="B17" s="66"/>
      <c r="C17" s="66"/>
      <c r="D17" s="125"/>
      <c r="E17" s="9"/>
      <c r="F17" s="133"/>
      <c r="G17" s="8"/>
      <c r="H17" s="8"/>
      <c r="I17" s="8"/>
      <c r="J17" s="9"/>
      <c r="K17" s="10"/>
      <c r="L17" s="8"/>
      <c r="M17" s="18"/>
    </row>
    <row r="18" spans="1:13" s="71" customFormat="1" ht="12.75">
      <c r="A18" s="67" t="s">
        <v>113</v>
      </c>
      <c r="B18" s="68">
        <v>2.0299999999999998</v>
      </c>
      <c r="C18" s="69" t="s">
        <v>5</v>
      </c>
      <c r="D18" s="126"/>
      <c r="E18" s="70">
        <f>B18*D18</f>
        <v>0</v>
      </c>
      <c r="F18" s="126"/>
      <c r="G18" s="70">
        <f>B18*F18</f>
        <v>0</v>
      </c>
      <c r="H18" s="70">
        <f>D18+F18</f>
        <v>0</v>
      </c>
      <c r="I18" s="70">
        <f>E18+G18</f>
        <v>0</v>
      </c>
      <c r="J18" s="70">
        <f>(K18/100)*I18</f>
        <v>0</v>
      </c>
      <c r="K18" s="136"/>
      <c r="L18" s="70">
        <f>I18+J18</f>
        <v>0</v>
      </c>
      <c r="M18" s="70"/>
    </row>
    <row r="19" spans="1:13" s="56" customFormat="1" ht="15.75" customHeight="1">
      <c r="A19" s="65" t="s">
        <v>6</v>
      </c>
      <c r="B19" s="66"/>
      <c r="C19" s="66"/>
      <c r="D19" s="125"/>
      <c r="E19" s="9"/>
      <c r="F19" s="133"/>
      <c r="G19" s="8"/>
      <c r="H19" s="8"/>
      <c r="I19" s="8"/>
      <c r="J19" s="9"/>
      <c r="K19" s="10"/>
      <c r="L19" s="8"/>
      <c r="M19" s="18"/>
    </row>
    <row r="20" spans="1:13" s="71" customFormat="1" ht="12.75">
      <c r="A20" s="65" t="s">
        <v>7</v>
      </c>
      <c r="B20" s="68"/>
      <c r="C20" s="69"/>
      <c r="D20" s="126"/>
      <c r="E20" s="70"/>
      <c r="F20" s="126"/>
      <c r="G20" s="70"/>
      <c r="H20" s="70"/>
      <c r="I20" s="70"/>
      <c r="J20" s="70"/>
      <c r="K20" s="136"/>
      <c r="L20" s="70"/>
      <c r="M20" s="70"/>
    </row>
    <row r="21" spans="1:13" s="71" customFormat="1" ht="12.75">
      <c r="A21" s="67" t="s">
        <v>115</v>
      </c>
      <c r="B21" s="68">
        <v>4.62</v>
      </c>
      <c r="C21" s="69" t="s">
        <v>8</v>
      </c>
      <c r="D21" s="126"/>
      <c r="E21" s="70">
        <f t="shared" ref="E21:E40" si="0">B21*D21</f>
        <v>0</v>
      </c>
      <c r="F21" s="126"/>
      <c r="G21" s="70">
        <f t="shared" ref="G21:G40" si="1">B21*F21</f>
        <v>0</v>
      </c>
      <c r="H21" s="70">
        <f t="shared" ref="H21:H40" si="2">D21+F21</f>
        <v>0</v>
      </c>
      <c r="I21" s="70">
        <f t="shared" ref="I21:I40" si="3">E21+G21</f>
        <v>0</v>
      </c>
      <c r="J21" s="70">
        <f t="shared" ref="J21:J40" si="4">(K21/100)*I21</f>
        <v>0</v>
      </c>
      <c r="K21" s="136"/>
      <c r="L21" s="70">
        <f t="shared" ref="L21:L40" si="5">I21+J21</f>
        <v>0</v>
      </c>
      <c r="M21" s="70"/>
    </row>
    <row r="22" spans="1:13" s="56" customFormat="1" ht="15.75" customHeight="1">
      <c r="A22" s="65" t="s">
        <v>9</v>
      </c>
      <c r="B22" s="66"/>
      <c r="C22" s="66"/>
      <c r="D22" s="125"/>
      <c r="E22" s="9"/>
      <c r="F22" s="133"/>
      <c r="G22" s="8"/>
      <c r="H22" s="8"/>
      <c r="I22" s="8"/>
      <c r="J22" s="9"/>
      <c r="K22" s="10"/>
      <c r="L22" s="8"/>
      <c r="M22" s="18"/>
    </row>
    <row r="23" spans="1:13" s="71" customFormat="1" ht="12.75">
      <c r="A23" s="67" t="s">
        <v>116</v>
      </c>
      <c r="B23" s="68">
        <v>7</v>
      </c>
      <c r="C23" s="69" t="s">
        <v>8</v>
      </c>
      <c r="D23" s="126"/>
      <c r="E23" s="70">
        <f t="shared" si="0"/>
        <v>0</v>
      </c>
      <c r="F23" s="126"/>
      <c r="G23" s="70">
        <f t="shared" si="1"/>
        <v>0</v>
      </c>
      <c r="H23" s="70">
        <f t="shared" si="2"/>
        <v>0</v>
      </c>
      <c r="I23" s="70">
        <f t="shared" si="3"/>
        <v>0</v>
      </c>
      <c r="J23" s="70">
        <f t="shared" si="4"/>
        <v>0</v>
      </c>
      <c r="K23" s="136"/>
      <c r="L23" s="70">
        <f t="shared" si="5"/>
        <v>0</v>
      </c>
      <c r="M23" s="70"/>
    </row>
    <row r="24" spans="1:13" s="56" customFormat="1" ht="15.75" customHeight="1">
      <c r="A24" s="65" t="s">
        <v>10</v>
      </c>
      <c r="B24" s="66"/>
      <c r="C24" s="66"/>
      <c r="D24" s="125"/>
      <c r="E24" s="9"/>
      <c r="F24" s="133"/>
      <c r="G24" s="8"/>
      <c r="H24" s="8"/>
      <c r="I24" s="8"/>
      <c r="J24" s="9"/>
      <c r="K24" s="10"/>
      <c r="L24" s="8"/>
      <c r="M24" s="18"/>
    </row>
    <row r="25" spans="1:13" s="71" customFormat="1" ht="12.75">
      <c r="A25" s="67" t="s">
        <v>117</v>
      </c>
      <c r="B25" s="68">
        <v>1</v>
      </c>
      <c r="C25" s="69" t="s">
        <v>5</v>
      </c>
      <c r="D25" s="126"/>
      <c r="E25" s="70">
        <f t="shared" si="0"/>
        <v>0</v>
      </c>
      <c r="F25" s="126"/>
      <c r="G25" s="70">
        <f t="shared" si="1"/>
        <v>0</v>
      </c>
      <c r="H25" s="70">
        <f t="shared" si="2"/>
        <v>0</v>
      </c>
      <c r="I25" s="70">
        <f t="shared" si="3"/>
        <v>0</v>
      </c>
      <c r="J25" s="70">
        <f t="shared" si="4"/>
        <v>0</v>
      </c>
      <c r="K25" s="136"/>
      <c r="L25" s="70">
        <f t="shared" si="5"/>
        <v>0</v>
      </c>
      <c r="M25" s="70"/>
    </row>
    <row r="26" spans="1:13" s="56" customFormat="1" ht="15.75" customHeight="1">
      <c r="A26" s="65" t="s">
        <v>11</v>
      </c>
      <c r="B26" s="66"/>
      <c r="C26" s="66"/>
      <c r="D26" s="125"/>
      <c r="E26" s="9"/>
      <c r="F26" s="133"/>
      <c r="G26" s="8"/>
      <c r="H26" s="8"/>
      <c r="I26" s="8"/>
      <c r="J26" s="9"/>
      <c r="K26" s="10"/>
      <c r="L26" s="8"/>
      <c r="M26" s="18"/>
    </row>
    <row r="27" spans="1:13" s="71" customFormat="1" ht="12.75">
      <c r="A27" s="67" t="s">
        <v>118</v>
      </c>
      <c r="B27" s="68">
        <v>2.33</v>
      </c>
      <c r="C27" s="69" t="s">
        <v>8</v>
      </c>
      <c r="D27" s="126"/>
      <c r="E27" s="70">
        <f t="shared" si="0"/>
        <v>0</v>
      </c>
      <c r="F27" s="126"/>
      <c r="G27" s="70">
        <f t="shared" si="1"/>
        <v>0</v>
      </c>
      <c r="H27" s="70">
        <f t="shared" si="2"/>
        <v>0</v>
      </c>
      <c r="I27" s="70">
        <f t="shared" si="3"/>
        <v>0</v>
      </c>
      <c r="J27" s="70">
        <f t="shared" si="4"/>
        <v>0</v>
      </c>
      <c r="K27" s="136"/>
      <c r="L27" s="70">
        <f t="shared" si="5"/>
        <v>0</v>
      </c>
      <c r="M27" s="70"/>
    </row>
    <row r="28" spans="1:13" s="56" customFormat="1" ht="15.75" customHeight="1">
      <c r="A28" s="65" t="s">
        <v>12</v>
      </c>
      <c r="B28" s="66"/>
      <c r="C28" s="66"/>
      <c r="D28" s="125"/>
      <c r="E28" s="9"/>
      <c r="F28" s="133"/>
      <c r="G28" s="8"/>
      <c r="H28" s="8"/>
      <c r="I28" s="8"/>
      <c r="J28" s="9"/>
      <c r="K28" s="10"/>
      <c r="L28" s="8"/>
      <c r="M28" s="18"/>
    </row>
    <row r="29" spans="1:13" s="71" customFormat="1" ht="12.75">
      <c r="A29" s="67" t="s">
        <v>119</v>
      </c>
      <c r="B29" s="68">
        <v>12.75</v>
      </c>
      <c r="C29" s="69" t="s">
        <v>8</v>
      </c>
      <c r="D29" s="126"/>
      <c r="E29" s="70">
        <f t="shared" si="0"/>
        <v>0</v>
      </c>
      <c r="F29" s="126"/>
      <c r="G29" s="70">
        <f t="shared" si="1"/>
        <v>0</v>
      </c>
      <c r="H29" s="70">
        <f t="shared" si="2"/>
        <v>0</v>
      </c>
      <c r="I29" s="70">
        <f t="shared" si="3"/>
        <v>0</v>
      </c>
      <c r="J29" s="70">
        <f t="shared" si="4"/>
        <v>0</v>
      </c>
      <c r="K29" s="136"/>
      <c r="L29" s="70">
        <f t="shared" si="5"/>
        <v>0</v>
      </c>
      <c r="M29" s="70"/>
    </row>
    <row r="30" spans="1:13" s="56" customFormat="1" ht="15.75" customHeight="1">
      <c r="A30" s="65" t="s">
        <v>13</v>
      </c>
      <c r="B30" s="66"/>
      <c r="C30" s="66"/>
      <c r="D30" s="125"/>
      <c r="E30" s="9"/>
      <c r="F30" s="133"/>
      <c r="G30" s="8"/>
      <c r="H30" s="8"/>
      <c r="I30" s="8"/>
      <c r="J30" s="9"/>
      <c r="K30" s="10"/>
      <c r="L30" s="8"/>
      <c r="M30" s="18"/>
    </row>
    <row r="31" spans="1:13" s="71" customFormat="1" ht="12.75">
      <c r="A31" s="67" t="s">
        <v>120</v>
      </c>
      <c r="B31" s="68">
        <v>1</v>
      </c>
      <c r="C31" s="69" t="s">
        <v>5</v>
      </c>
      <c r="D31" s="126"/>
      <c r="E31" s="70">
        <f t="shared" si="0"/>
        <v>0</v>
      </c>
      <c r="F31" s="126"/>
      <c r="G31" s="70">
        <f t="shared" si="1"/>
        <v>0</v>
      </c>
      <c r="H31" s="70">
        <f t="shared" si="2"/>
        <v>0</v>
      </c>
      <c r="I31" s="70">
        <f t="shared" si="3"/>
        <v>0</v>
      </c>
      <c r="J31" s="70">
        <f t="shared" si="4"/>
        <v>0</v>
      </c>
      <c r="K31" s="136"/>
      <c r="L31" s="70">
        <f t="shared" si="5"/>
        <v>0</v>
      </c>
      <c r="M31" s="70"/>
    </row>
    <row r="32" spans="1:13" s="56" customFormat="1" ht="15.75" customHeight="1">
      <c r="A32" s="65" t="s">
        <v>14</v>
      </c>
      <c r="B32" s="66"/>
      <c r="C32" s="66"/>
      <c r="D32" s="125"/>
      <c r="E32" s="9"/>
      <c r="F32" s="133"/>
      <c r="G32" s="8"/>
      <c r="H32" s="8"/>
      <c r="I32" s="8"/>
      <c r="J32" s="9"/>
      <c r="K32" s="10"/>
      <c r="L32" s="8"/>
      <c r="M32" s="18"/>
    </row>
    <row r="33" spans="1:13" s="71" customFormat="1" ht="12.75">
      <c r="A33" s="67" t="s">
        <v>121</v>
      </c>
      <c r="B33" s="68">
        <v>1</v>
      </c>
      <c r="C33" s="69" t="s">
        <v>5</v>
      </c>
      <c r="D33" s="126"/>
      <c r="E33" s="70">
        <f t="shared" si="0"/>
        <v>0</v>
      </c>
      <c r="F33" s="126"/>
      <c r="G33" s="70">
        <f t="shared" si="1"/>
        <v>0</v>
      </c>
      <c r="H33" s="70">
        <f t="shared" si="2"/>
        <v>0</v>
      </c>
      <c r="I33" s="70">
        <f t="shared" si="3"/>
        <v>0</v>
      </c>
      <c r="J33" s="70">
        <f t="shared" si="4"/>
        <v>0</v>
      </c>
      <c r="K33" s="136"/>
      <c r="L33" s="70">
        <f t="shared" si="5"/>
        <v>0</v>
      </c>
      <c r="M33" s="70"/>
    </row>
    <row r="34" spans="1:13" s="56" customFormat="1" ht="15.75" customHeight="1">
      <c r="A34" s="65" t="s">
        <v>15</v>
      </c>
      <c r="B34" s="66"/>
      <c r="C34" s="66"/>
      <c r="D34" s="125"/>
      <c r="E34" s="9"/>
      <c r="F34" s="133"/>
      <c r="G34" s="8"/>
      <c r="H34" s="8"/>
      <c r="I34" s="8"/>
      <c r="J34" s="9"/>
      <c r="K34" s="10"/>
      <c r="L34" s="8"/>
      <c r="M34" s="18"/>
    </row>
    <row r="35" spans="1:13" s="71" customFormat="1" ht="12.75">
      <c r="A35" s="67" t="s">
        <v>122</v>
      </c>
      <c r="B35" s="68">
        <v>143.9</v>
      </c>
      <c r="C35" s="69" t="s">
        <v>16</v>
      </c>
      <c r="D35" s="126"/>
      <c r="E35" s="70">
        <f t="shared" si="0"/>
        <v>0</v>
      </c>
      <c r="F35" s="126"/>
      <c r="G35" s="70">
        <f t="shared" si="1"/>
        <v>0</v>
      </c>
      <c r="H35" s="70">
        <f t="shared" si="2"/>
        <v>0</v>
      </c>
      <c r="I35" s="70">
        <f t="shared" si="3"/>
        <v>0</v>
      </c>
      <c r="J35" s="70">
        <f t="shared" si="4"/>
        <v>0</v>
      </c>
      <c r="K35" s="136"/>
      <c r="L35" s="70">
        <f t="shared" si="5"/>
        <v>0</v>
      </c>
      <c r="M35" s="70"/>
    </row>
    <row r="36" spans="1:13" s="56" customFormat="1" ht="15.75" customHeight="1">
      <c r="A36" s="65" t="s">
        <v>17</v>
      </c>
      <c r="B36" s="66"/>
      <c r="C36" s="66"/>
      <c r="D36" s="125"/>
      <c r="E36" s="9"/>
      <c r="F36" s="133"/>
      <c r="G36" s="8"/>
      <c r="H36" s="8"/>
      <c r="I36" s="8"/>
      <c r="J36" s="9"/>
      <c r="K36" s="10"/>
      <c r="L36" s="8"/>
      <c r="M36" s="18"/>
    </row>
    <row r="37" spans="1:13" s="71" customFormat="1" ht="12.75">
      <c r="A37" s="67" t="s">
        <v>123</v>
      </c>
      <c r="B37" s="68">
        <v>36</v>
      </c>
      <c r="C37" s="69" t="s">
        <v>18</v>
      </c>
      <c r="D37" s="126"/>
      <c r="E37" s="70">
        <f t="shared" si="0"/>
        <v>0</v>
      </c>
      <c r="F37" s="126"/>
      <c r="G37" s="70">
        <f t="shared" si="1"/>
        <v>0</v>
      </c>
      <c r="H37" s="70">
        <f t="shared" si="2"/>
        <v>0</v>
      </c>
      <c r="I37" s="70">
        <f t="shared" si="3"/>
        <v>0</v>
      </c>
      <c r="J37" s="70">
        <f t="shared" si="4"/>
        <v>0</v>
      </c>
      <c r="K37" s="136"/>
      <c r="L37" s="70">
        <f t="shared" si="5"/>
        <v>0</v>
      </c>
      <c r="M37" s="70"/>
    </row>
    <row r="38" spans="1:13" s="56" customFormat="1" ht="15.75" customHeight="1">
      <c r="A38" s="65" t="s">
        <v>19</v>
      </c>
      <c r="B38" s="66"/>
      <c r="C38" s="66"/>
      <c r="D38" s="125"/>
      <c r="E38" s="9"/>
      <c r="F38" s="133"/>
      <c r="G38" s="8"/>
      <c r="H38" s="8"/>
      <c r="I38" s="8"/>
      <c r="J38" s="9"/>
      <c r="K38" s="10"/>
      <c r="L38" s="8"/>
      <c r="M38" s="18"/>
    </row>
    <row r="39" spans="1:13" s="72" customFormat="1" ht="12.75">
      <c r="A39" s="65" t="s">
        <v>20</v>
      </c>
      <c r="B39" s="68"/>
      <c r="C39" s="69"/>
      <c r="D39" s="126"/>
      <c r="E39" s="70"/>
      <c r="F39" s="126"/>
      <c r="G39" s="70"/>
      <c r="H39" s="70"/>
      <c r="I39" s="70"/>
      <c r="J39" s="70"/>
      <c r="K39" s="136"/>
      <c r="L39" s="70"/>
      <c r="M39" s="70"/>
    </row>
    <row r="40" spans="1:13" s="72" customFormat="1" ht="12.75">
      <c r="A40" s="67" t="s">
        <v>124</v>
      </c>
      <c r="B40" s="68">
        <v>14.03</v>
      </c>
      <c r="C40" s="69" t="s">
        <v>8</v>
      </c>
      <c r="D40" s="126"/>
      <c r="E40" s="70">
        <f t="shared" si="0"/>
        <v>0</v>
      </c>
      <c r="F40" s="126"/>
      <c r="G40" s="70">
        <f t="shared" si="1"/>
        <v>0</v>
      </c>
      <c r="H40" s="70">
        <f t="shared" si="2"/>
        <v>0</v>
      </c>
      <c r="I40" s="70">
        <f t="shared" si="3"/>
        <v>0</v>
      </c>
      <c r="J40" s="70">
        <f t="shared" si="4"/>
        <v>0</v>
      </c>
      <c r="K40" s="136"/>
      <c r="L40" s="70">
        <f t="shared" si="5"/>
        <v>0</v>
      </c>
      <c r="M40" s="70"/>
    </row>
    <row r="41" spans="1:13" s="73" customFormat="1" ht="15.75" customHeight="1">
      <c r="A41" s="1" t="s">
        <v>21</v>
      </c>
      <c r="B41" s="2"/>
      <c r="C41" s="2"/>
      <c r="D41" s="6"/>
      <c r="E41" s="5"/>
      <c r="F41" s="6"/>
      <c r="G41" s="5"/>
      <c r="H41" s="5"/>
      <c r="I41" s="5"/>
      <c r="J41" s="7"/>
      <c r="K41" s="135"/>
      <c r="L41" s="5"/>
      <c r="M41" s="11">
        <f>SUM(L42:L46)</f>
        <v>0</v>
      </c>
    </row>
    <row r="42" spans="1:13" s="74" customFormat="1" ht="15.75" customHeight="1">
      <c r="A42" s="65" t="s">
        <v>22</v>
      </c>
      <c r="B42" s="66"/>
      <c r="C42" s="66"/>
      <c r="D42" s="125"/>
      <c r="E42" s="9"/>
      <c r="F42" s="133"/>
      <c r="G42" s="8"/>
      <c r="H42" s="8"/>
      <c r="I42" s="8"/>
      <c r="J42" s="9"/>
      <c r="K42" s="10"/>
      <c r="L42" s="8"/>
      <c r="M42" s="18"/>
    </row>
    <row r="43" spans="1:13" s="72" customFormat="1" ht="12.75">
      <c r="A43" s="67" t="s">
        <v>125</v>
      </c>
      <c r="B43" s="68">
        <v>51</v>
      </c>
      <c r="C43" s="69" t="s">
        <v>23</v>
      </c>
      <c r="D43" s="126"/>
      <c r="E43" s="70">
        <f t="shared" ref="E43:E77" si="6">B43*D43</f>
        <v>0</v>
      </c>
      <c r="F43" s="126"/>
      <c r="G43" s="70">
        <f t="shared" ref="G43:G77" si="7">B43*F43</f>
        <v>0</v>
      </c>
      <c r="H43" s="70">
        <f t="shared" ref="H43:H77" si="8">D43+F43</f>
        <v>0</v>
      </c>
      <c r="I43" s="70">
        <f>E43+G43</f>
        <v>0</v>
      </c>
      <c r="J43" s="70">
        <f>(K43/100)*I43</f>
        <v>0</v>
      </c>
      <c r="K43" s="136"/>
      <c r="L43" s="70">
        <f>I43+J43</f>
        <v>0</v>
      </c>
      <c r="M43" s="70"/>
    </row>
    <row r="44" spans="1:13" s="72" customFormat="1" ht="12.75">
      <c r="A44" s="65" t="s">
        <v>24</v>
      </c>
      <c r="B44" s="68"/>
      <c r="C44" s="69"/>
      <c r="D44" s="126"/>
      <c r="E44" s="70"/>
      <c r="F44" s="126"/>
      <c r="G44" s="70"/>
      <c r="H44" s="70"/>
      <c r="I44" s="70"/>
      <c r="J44" s="70"/>
      <c r="K44" s="136"/>
      <c r="L44" s="70"/>
      <c r="M44" s="70"/>
    </row>
    <row r="45" spans="1:13" s="72" customFormat="1" ht="12.75">
      <c r="A45" s="67" t="s">
        <v>126</v>
      </c>
      <c r="B45" s="68">
        <v>20.5</v>
      </c>
      <c r="C45" s="69" t="s">
        <v>23</v>
      </c>
      <c r="D45" s="126"/>
      <c r="E45" s="70">
        <f t="shared" si="6"/>
        <v>0</v>
      </c>
      <c r="F45" s="126"/>
      <c r="G45" s="70">
        <f t="shared" si="7"/>
        <v>0</v>
      </c>
      <c r="H45" s="70">
        <f t="shared" si="8"/>
        <v>0</v>
      </c>
      <c r="I45" s="70">
        <f>E45+G45</f>
        <v>0</v>
      </c>
      <c r="J45" s="70">
        <f>(K45/100)*I45</f>
        <v>0</v>
      </c>
      <c r="K45" s="136"/>
      <c r="L45" s="70">
        <f>I45+J45</f>
        <v>0</v>
      </c>
      <c r="M45" s="70"/>
    </row>
    <row r="46" spans="1:13" s="72" customFormat="1" ht="12.75">
      <c r="A46" s="67" t="s">
        <v>127</v>
      </c>
      <c r="B46" s="68">
        <v>20.5</v>
      </c>
      <c r="C46" s="69" t="s">
        <v>23</v>
      </c>
      <c r="D46" s="126"/>
      <c r="E46" s="70">
        <f t="shared" si="6"/>
        <v>0</v>
      </c>
      <c r="F46" s="126"/>
      <c r="G46" s="70">
        <f t="shared" si="7"/>
        <v>0</v>
      </c>
      <c r="H46" s="70">
        <f t="shared" si="8"/>
        <v>0</v>
      </c>
      <c r="I46" s="70">
        <f>E46+G46</f>
        <v>0</v>
      </c>
      <c r="J46" s="70">
        <f>(K46/100)*I46</f>
        <v>0</v>
      </c>
      <c r="K46" s="136"/>
      <c r="L46" s="70">
        <f>I46+J46</f>
        <v>0</v>
      </c>
      <c r="M46" s="70"/>
    </row>
    <row r="47" spans="1:13" s="73" customFormat="1" ht="15.75" customHeight="1">
      <c r="A47" s="1" t="s">
        <v>25</v>
      </c>
      <c r="B47" s="2"/>
      <c r="C47" s="2"/>
      <c r="D47" s="6"/>
      <c r="E47" s="5"/>
      <c r="F47" s="6"/>
      <c r="G47" s="5"/>
      <c r="H47" s="5"/>
      <c r="I47" s="5"/>
      <c r="J47" s="5"/>
      <c r="K47" s="6"/>
      <c r="L47" s="5"/>
      <c r="M47" s="11">
        <f>SUM(L48:L61)</f>
        <v>0</v>
      </c>
    </row>
    <row r="48" spans="1:13" s="74" customFormat="1" ht="15.75" customHeight="1">
      <c r="A48" s="65" t="s">
        <v>26</v>
      </c>
      <c r="B48" s="75"/>
      <c r="C48" s="75"/>
      <c r="D48" s="127"/>
      <c r="E48" s="70"/>
      <c r="F48" s="134"/>
      <c r="G48" s="70"/>
      <c r="H48" s="70"/>
      <c r="I48" s="70"/>
      <c r="J48" s="70"/>
      <c r="K48" s="136"/>
      <c r="L48" s="70"/>
      <c r="M48" s="18"/>
    </row>
    <row r="49" spans="1:13" s="74" customFormat="1" ht="15.75" customHeight="1">
      <c r="A49" s="27" t="s">
        <v>295</v>
      </c>
      <c r="B49" s="29"/>
      <c r="C49" s="29"/>
      <c r="D49" s="128"/>
      <c r="E49" s="70"/>
      <c r="F49" s="128"/>
      <c r="G49" s="70"/>
      <c r="H49" s="70"/>
      <c r="I49" s="70"/>
      <c r="J49" s="70"/>
      <c r="K49" s="136"/>
      <c r="L49" s="70"/>
      <c r="M49" s="18"/>
    </row>
    <row r="50" spans="1:13" s="74" customFormat="1" ht="15.75" customHeight="1">
      <c r="A50" s="27" t="s">
        <v>296</v>
      </c>
      <c r="B50" s="76"/>
      <c r="C50" s="30"/>
      <c r="D50" s="31"/>
      <c r="E50" s="70"/>
      <c r="F50" s="32"/>
      <c r="G50" s="70"/>
      <c r="H50" s="70"/>
      <c r="I50" s="70"/>
      <c r="J50" s="70"/>
      <c r="K50" s="136"/>
      <c r="L50" s="70"/>
      <c r="M50" s="18"/>
    </row>
    <row r="51" spans="1:13" s="74" customFormat="1" ht="15.75" customHeight="1">
      <c r="A51" s="67" t="s">
        <v>297</v>
      </c>
      <c r="B51" s="77">
        <v>4.03</v>
      </c>
      <c r="C51" s="30" t="s">
        <v>16</v>
      </c>
      <c r="D51" s="35"/>
      <c r="E51" s="70">
        <f t="shared" si="6"/>
        <v>0</v>
      </c>
      <c r="F51" s="36"/>
      <c r="G51" s="70">
        <f t="shared" si="7"/>
        <v>0</v>
      </c>
      <c r="H51" s="70">
        <f t="shared" si="8"/>
        <v>0</v>
      </c>
      <c r="I51" s="70">
        <f t="shared" ref="I51:I59" si="9">E51+G51</f>
        <v>0</v>
      </c>
      <c r="J51" s="70">
        <f t="shared" ref="J51:J59" si="10">(K51/100)*I51</f>
        <v>0</v>
      </c>
      <c r="K51" s="136"/>
      <c r="L51" s="70">
        <f t="shared" ref="L51:L59" si="11">I51+J51</f>
        <v>0</v>
      </c>
      <c r="M51" s="18"/>
    </row>
    <row r="52" spans="1:13" s="74" customFormat="1" ht="15.75" customHeight="1">
      <c r="A52" s="67" t="s">
        <v>298</v>
      </c>
      <c r="B52" s="77">
        <v>22.6</v>
      </c>
      <c r="C52" s="30" t="s">
        <v>16</v>
      </c>
      <c r="D52" s="35"/>
      <c r="E52" s="70">
        <f t="shared" si="6"/>
        <v>0</v>
      </c>
      <c r="F52" s="36"/>
      <c r="G52" s="70">
        <f t="shared" si="7"/>
        <v>0</v>
      </c>
      <c r="H52" s="70">
        <f t="shared" si="8"/>
        <v>0</v>
      </c>
      <c r="I52" s="70">
        <f t="shared" si="9"/>
        <v>0</v>
      </c>
      <c r="J52" s="70">
        <f t="shared" si="10"/>
        <v>0</v>
      </c>
      <c r="K52" s="136"/>
      <c r="L52" s="70">
        <f t="shared" si="11"/>
        <v>0</v>
      </c>
      <c r="M52" s="18"/>
    </row>
    <row r="53" spans="1:13" s="74" customFormat="1" ht="15.75" customHeight="1">
      <c r="A53" s="67" t="s">
        <v>299</v>
      </c>
      <c r="B53" s="77">
        <v>103</v>
      </c>
      <c r="C53" s="30" t="s">
        <v>27</v>
      </c>
      <c r="D53" s="35"/>
      <c r="E53" s="70">
        <f t="shared" si="6"/>
        <v>0</v>
      </c>
      <c r="F53" s="36"/>
      <c r="G53" s="70">
        <f t="shared" si="7"/>
        <v>0</v>
      </c>
      <c r="H53" s="70">
        <f t="shared" si="8"/>
        <v>0</v>
      </c>
      <c r="I53" s="70">
        <f t="shared" si="9"/>
        <v>0</v>
      </c>
      <c r="J53" s="70">
        <f t="shared" si="10"/>
        <v>0</v>
      </c>
      <c r="K53" s="136"/>
      <c r="L53" s="70">
        <f t="shared" si="11"/>
        <v>0</v>
      </c>
      <c r="M53" s="18"/>
    </row>
    <row r="54" spans="1:13" s="74" customFormat="1" ht="15.75" customHeight="1">
      <c r="A54" s="67" t="s">
        <v>301</v>
      </c>
      <c r="B54" s="77">
        <v>49</v>
      </c>
      <c r="C54" s="30" t="s">
        <v>27</v>
      </c>
      <c r="D54" s="35"/>
      <c r="E54" s="70">
        <f t="shared" si="6"/>
        <v>0</v>
      </c>
      <c r="F54" s="36"/>
      <c r="G54" s="70">
        <f t="shared" si="7"/>
        <v>0</v>
      </c>
      <c r="H54" s="70">
        <f t="shared" si="8"/>
        <v>0</v>
      </c>
      <c r="I54" s="70">
        <f t="shared" si="9"/>
        <v>0</v>
      </c>
      <c r="J54" s="70">
        <f t="shared" si="10"/>
        <v>0</v>
      </c>
      <c r="K54" s="136"/>
      <c r="L54" s="70">
        <f t="shared" si="11"/>
        <v>0</v>
      </c>
      <c r="M54" s="18"/>
    </row>
    <row r="55" spans="1:13" s="74" customFormat="1" ht="15.75" customHeight="1">
      <c r="A55" s="67" t="s">
        <v>302</v>
      </c>
      <c r="B55" s="77">
        <v>2.13</v>
      </c>
      <c r="C55" s="30" t="s">
        <v>23</v>
      </c>
      <c r="D55" s="35"/>
      <c r="E55" s="70">
        <f t="shared" si="6"/>
        <v>0</v>
      </c>
      <c r="F55" s="36"/>
      <c r="G55" s="70">
        <f t="shared" si="7"/>
        <v>0</v>
      </c>
      <c r="H55" s="70">
        <f t="shared" si="8"/>
        <v>0</v>
      </c>
      <c r="I55" s="70">
        <f t="shared" si="9"/>
        <v>0</v>
      </c>
      <c r="J55" s="70">
        <f t="shared" si="10"/>
        <v>0</v>
      </c>
      <c r="K55" s="136"/>
      <c r="L55" s="70">
        <f t="shared" si="11"/>
        <v>0</v>
      </c>
      <c r="M55" s="18"/>
    </row>
    <row r="56" spans="1:13" s="81" customFormat="1" ht="18" customHeight="1">
      <c r="A56" s="78" t="s">
        <v>303</v>
      </c>
      <c r="B56" s="79"/>
      <c r="C56" s="80"/>
      <c r="D56" s="129"/>
      <c r="E56" s="70"/>
      <c r="F56" s="129"/>
      <c r="G56" s="70"/>
      <c r="H56" s="70"/>
      <c r="I56" s="70"/>
      <c r="J56" s="70"/>
      <c r="K56" s="136"/>
      <c r="L56" s="70"/>
      <c r="M56" s="28"/>
    </row>
    <row r="57" spans="1:13" s="74" customFormat="1" ht="15.75" customHeight="1">
      <c r="A57" s="67" t="s">
        <v>304</v>
      </c>
      <c r="B57" s="77">
        <v>40.85</v>
      </c>
      <c r="C57" s="30" t="s">
        <v>27</v>
      </c>
      <c r="D57" s="35"/>
      <c r="E57" s="70">
        <f t="shared" si="6"/>
        <v>0</v>
      </c>
      <c r="F57" s="36"/>
      <c r="G57" s="70">
        <f t="shared" si="7"/>
        <v>0</v>
      </c>
      <c r="H57" s="70">
        <f t="shared" si="8"/>
        <v>0</v>
      </c>
      <c r="I57" s="70">
        <f t="shared" si="9"/>
        <v>0</v>
      </c>
      <c r="J57" s="70">
        <f t="shared" si="10"/>
        <v>0</v>
      </c>
      <c r="K57" s="136"/>
      <c r="L57" s="70">
        <f t="shared" si="11"/>
        <v>0</v>
      </c>
      <c r="M57" s="18"/>
    </row>
    <row r="58" spans="1:13" s="74" customFormat="1" ht="15.75" customHeight="1">
      <c r="A58" s="67" t="s">
        <v>305</v>
      </c>
      <c r="B58" s="77">
        <v>15.21</v>
      </c>
      <c r="C58" s="30" t="s">
        <v>27</v>
      </c>
      <c r="D58" s="35"/>
      <c r="E58" s="70">
        <f t="shared" si="6"/>
        <v>0</v>
      </c>
      <c r="F58" s="36"/>
      <c r="G58" s="70">
        <f t="shared" si="7"/>
        <v>0</v>
      </c>
      <c r="H58" s="70">
        <f t="shared" si="8"/>
        <v>0</v>
      </c>
      <c r="I58" s="70">
        <f t="shared" si="9"/>
        <v>0</v>
      </c>
      <c r="J58" s="70">
        <f t="shared" si="10"/>
        <v>0</v>
      </c>
      <c r="K58" s="136"/>
      <c r="L58" s="70">
        <f t="shared" si="11"/>
        <v>0</v>
      </c>
      <c r="M58" s="18"/>
    </row>
    <row r="59" spans="1:13" s="74" customFormat="1" ht="15.75" customHeight="1">
      <c r="A59" s="67" t="s">
        <v>306</v>
      </c>
      <c r="B59" s="77">
        <v>251.6</v>
      </c>
      <c r="C59" s="30" t="s">
        <v>27</v>
      </c>
      <c r="D59" s="35"/>
      <c r="E59" s="70">
        <f t="shared" si="6"/>
        <v>0</v>
      </c>
      <c r="F59" s="36"/>
      <c r="G59" s="70">
        <f t="shared" si="7"/>
        <v>0</v>
      </c>
      <c r="H59" s="70">
        <f t="shared" si="8"/>
        <v>0</v>
      </c>
      <c r="I59" s="70">
        <f t="shared" si="9"/>
        <v>0</v>
      </c>
      <c r="J59" s="70">
        <f t="shared" si="10"/>
        <v>0</v>
      </c>
      <c r="K59" s="136"/>
      <c r="L59" s="70">
        <f t="shared" si="11"/>
        <v>0</v>
      </c>
      <c r="M59" s="18"/>
    </row>
    <row r="60" spans="1:13" s="74" customFormat="1" ht="15.75" customHeight="1">
      <c r="A60" s="65" t="s">
        <v>28</v>
      </c>
      <c r="B60" s="75"/>
      <c r="C60" s="75"/>
      <c r="D60" s="127"/>
      <c r="E60" s="70"/>
      <c r="F60" s="134"/>
      <c r="G60" s="70"/>
      <c r="H60" s="70"/>
      <c r="I60" s="70"/>
      <c r="J60" s="70"/>
      <c r="K60" s="136"/>
      <c r="L60" s="70"/>
      <c r="M60" s="18"/>
    </row>
    <row r="61" spans="1:13" s="72" customFormat="1" ht="12.75">
      <c r="A61" s="67" t="s">
        <v>128</v>
      </c>
      <c r="B61" s="82">
        <v>41</v>
      </c>
      <c r="C61" s="83" t="s">
        <v>5</v>
      </c>
      <c r="D61" s="130"/>
      <c r="E61" s="84">
        <f t="shared" si="6"/>
        <v>0</v>
      </c>
      <c r="F61" s="130"/>
      <c r="G61" s="84">
        <f t="shared" si="7"/>
        <v>0</v>
      </c>
      <c r="H61" s="84">
        <f t="shared" si="8"/>
        <v>0</v>
      </c>
      <c r="I61" s="84">
        <f>E61+G61</f>
        <v>0</v>
      </c>
      <c r="J61" s="84">
        <f>(K61/100)*I61</f>
        <v>0</v>
      </c>
      <c r="K61" s="136"/>
      <c r="L61" s="84">
        <f>I61+J61</f>
        <v>0</v>
      </c>
      <c r="M61" s="70"/>
    </row>
    <row r="62" spans="1:13" s="73" customFormat="1" ht="15.75" customHeight="1">
      <c r="A62" s="1" t="s">
        <v>29</v>
      </c>
      <c r="B62" s="2"/>
      <c r="C62" s="2"/>
      <c r="D62" s="6"/>
      <c r="E62" s="5"/>
      <c r="F62" s="6"/>
      <c r="G62" s="5"/>
      <c r="H62" s="5"/>
      <c r="I62" s="5"/>
      <c r="J62" s="7"/>
      <c r="K62" s="135"/>
      <c r="L62" s="5"/>
      <c r="M62" s="11">
        <f>SUM(L63:L65)</f>
        <v>0</v>
      </c>
    </row>
    <row r="63" spans="1:13" s="74" customFormat="1" ht="15.75" customHeight="1">
      <c r="A63" s="65" t="s">
        <v>30</v>
      </c>
      <c r="B63" s="66"/>
      <c r="C63" s="66"/>
      <c r="D63" s="125"/>
      <c r="E63" s="9"/>
      <c r="F63" s="133"/>
      <c r="G63" s="8"/>
      <c r="H63" s="8"/>
      <c r="I63" s="8"/>
      <c r="J63" s="9"/>
      <c r="K63" s="10"/>
      <c r="L63" s="8"/>
      <c r="M63" s="18"/>
    </row>
    <row r="64" spans="1:13" s="72" customFormat="1" ht="12.75">
      <c r="A64" s="65" t="s">
        <v>31</v>
      </c>
      <c r="B64" s="68"/>
      <c r="C64" s="69"/>
      <c r="D64" s="126"/>
      <c r="E64" s="70"/>
      <c r="F64" s="126"/>
      <c r="G64" s="70"/>
      <c r="H64" s="70"/>
      <c r="I64" s="70"/>
      <c r="J64" s="70"/>
      <c r="K64" s="136"/>
      <c r="L64" s="70"/>
      <c r="M64" s="70"/>
    </row>
    <row r="65" spans="1:13" s="72" customFormat="1" ht="12.75">
      <c r="A65" s="67" t="s">
        <v>129</v>
      </c>
      <c r="B65" s="68">
        <v>216.14</v>
      </c>
      <c r="C65" s="69" t="s">
        <v>16</v>
      </c>
      <c r="D65" s="126"/>
      <c r="E65" s="70">
        <f t="shared" si="6"/>
        <v>0</v>
      </c>
      <c r="F65" s="126"/>
      <c r="G65" s="70">
        <f t="shared" si="7"/>
        <v>0</v>
      </c>
      <c r="H65" s="70">
        <f t="shared" si="8"/>
        <v>0</v>
      </c>
      <c r="I65" s="70">
        <f>E65+G65</f>
        <v>0</v>
      </c>
      <c r="J65" s="70">
        <f>(K65/100)*I65</f>
        <v>0</v>
      </c>
      <c r="K65" s="136"/>
      <c r="L65" s="70">
        <f>I65+J65</f>
        <v>0</v>
      </c>
      <c r="M65" s="70"/>
    </row>
    <row r="66" spans="1:13" s="73" customFormat="1" ht="15.75" customHeight="1">
      <c r="A66" s="1" t="s">
        <v>32</v>
      </c>
      <c r="B66" s="2"/>
      <c r="C66" s="2"/>
      <c r="D66" s="6"/>
      <c r="E66" s="5"/>
      <c r="F66" s="6"/>
      <c r="G66" s="5"/>
      <c r="H66" s="5"/>
      <c r="I66" s="5"/>
      <c r="J66" s="7"/>
      <c r="K66" s="135"/>
      <c r="L66" s="5"/>
      <c r="M66" s="11">
        <f>SUM(L67:L84)</f>
        <v>0</v>
      </c>
    </row>
    <row r="67" spans="1:13" s="74" customFormat="1" ht="15.75" customHeight="1">
      <c r="A67" s="65" t="s">
        <v>33</v>
      </c>
      <c r="B67" s="66"/>
      <c r="C67" s="66"/>
      <c r="D67" s="125"/>
      <c r="E67" s="9"/>
      <c r="F67" s="133"/>
      <c r="G67" s="8"/>
      <c r="H67" s="8"/>
      <c r="I67" s="8"/>
      <c r="J67" s="9"/>
      <c r="K67" s="10"/>
      <c r="L67" s="8"/>
      <c r="M67" s="18"/>
    </row>
    <row r="68" spans="1:13" s="72" customFormat="1" ht="12.75">
      <c r="A68" s="65" t="s">
        <v>34</v>
      </c>
      <c r="B68" s="68"/>
      <c r="C68" s="69"/>
      <c r="D68" s="126"/>
      <c r="E68" s="70"/>
      <c r="F68" s="126"/>
      <c r="G68" s="70"/>
      <c r="H68" s="70"/>
      <c r="I68" s="70"/>
      <c r="J68" s="70"/>
      <c r="K68" s="136"/>
      <c r="L68" s="70"/>
      <c r="M68" s="70"/>
    </row>
    <row r="69" spans="1:13" s="72" customFormat="1" ht="12.75">
      <c r="A69" s="67" t="s">
        <v>130</v>
      </c>
      <c r="B69" s="68">
        <v>11.2</v>
      </c>
      <c r="C69" s="69" t="s">
        <v>16</v>
      </c>
      <c r="D69" s="126"/>
      <c r="E69" s="70">
        <f t="shared" si="6"/>
        <v>0</v>
      </c>
      <c r="F69" s="126"/>
      <c r="G69" s="70">
        <f t="shared" si="7"/>
        <v>0</v>
      </c>
      <c r="H69" s="70">
        <f t="shared" si="8"/>
        <v>0</v>
      </c>
      <c r="I69" s="70">
        <f>E69+G69</f>
        <v>0</v>
      </c>
      <c r="J69" s="70">
        <f>(K69/100)*I69</f>
        <v>0</v>
      </c>
      <c r="K69" s="136"/>
      <c r="L69" s="70">
        <f>I69+J69</f>
        <v>0</v>
      </c>
      <c r="M69" s="70"/>
    </row>
    <row r="70" spans="1:13" s="72" customFormat="1" ht="12.75">
      <c r="A70" s="65" t="s">
        <v>35</v>
      </c>
      <c r="B70" s="68"/>
      <c r="C70" s="69"/>
      <c r="D70" s="126"/>
      <c r="E70" s="70"/>
      <c r="F70" s="126"/>
      <c r="G70" s="70"/>
      <c r="H70" s="70"/>
      <c r="I70" s="70"/>
      <c r="J70" s="70"/>
      <c r="K70" s="136"/>
      <c r="L70" s="70"/>
      <c r="M70" s="70"/>
    </row>
    <row r="71" spans="1:13" s="72" customFormat="1" ht="12.75">
      <c r="A71" s="67" t="s">
        <v>131</v>
      </c>
      <c r="B71" s="68">
        <v>1.44</v>
      </c>
      <c r="C71" s="69" t="s">
        <v>16</v>
      </c>
      <c r="D71" s="126"/>
      <c r="E71" s="70">
        <f t="shared" si="6"/>
        <v>0</v>
      </c>
      <c r="F71" s="126"/>
      <c r="G71" s="70">
        <f t="shared" si="7"/>
        <v>0</v>
      </c>
      <c r="H71" s="70">
        <f t="shared" si="8"/>
        <v>0</v>
      </c>
      <c r="I71" s="70">
        <f>E71+G71</f>
        <v>0</v>
      </c>
      <c r="J71" s="70">
        <f>(K71/100)*I71</f>
        <v>0</v>
      </c>
      <c r="K71" s="136"/>
      <c r="L71" s="70">
        <f>I71+J71</f>
        <v>0</v>
      </c>
      <c r="M71" s="70"/>
    </row>
    <row r="72" spans="1:13" s="72" customFormat="1" ht="12.75">
      <c r="A72" s="67" t="s">
        <v>132</v>
      </c>
      <c r="B72" s="68">
        <v>6</v>
      </c>
      <c r="C72" s="69" t="s">
        <v>16</v>
      </c>
      <c r="D72" s="126"/>
      <c r="E72" s="70">
        <f t="shared" si="6"/>
        <v>0</v>
      </c>
      <c r="F72" s="126"/>
      <c r="G72" s="70">
        <f t="shared" si="7"/>
        <v>0</v>
      </c>
      <c r="H72" s="70">
        <f t="shared" si="8"/>
        <v>0</v>
      </c>
      <c r="I72" s="70">
        <f>E72+G72</f>
        <v>0</v>
      </c>
      <c r="J72" s="70">
        <f>(K72/100)*I72</f>
        <v>0</v>
      </c>
      <c r="K72" s="136"/>
      <c r="L72" s="70">
        <f>I72+J72</f>
        <v>0</v>
      </c>
      <c r="M72" s="70"/>
    </row>
    <row r="73" spans="1:13" s="72" customFormat="1" ht="12.75">
      <c r="A73" s="65" t="s">
        <v>36</v>
      </c>
      <c r="B73" s="68"/>
      <c r="C73" s="69"/>
      <c r="D73" s="126"/>
      <c r="E73" s="70"/>
      <c r="F73" s="126"/>
      <c r="G73" s="70"/>
      <c r="H73" s="70"/>
      <c r="I73" s="70"/>
      <c r="J73" s="70"/>
      <c r="K73" s="136"/>
      <c r="L73" s="70"/>
      <c r="M73" s="70"/>
    </row>
    <row r="74" spans="1:13" s="72" customFormat="1" ht="12.75">
      <c r="A74" s="67" t="s">
        <v>134</v>
      </c>
      <c r="B74" s="68">
        <v>2.52</v>
      </c>
      <c r="C74" s="69" t="s">
        <v>16</v>
      </c>
      <c r="D74" s="126"/>
      <c r="E74" s="70">
        <f t="shared" si="6"/>
        <v>0</v>
      </c>
      <c r="F74" s="126"/>
      <c r="G74" s="70">
        <f t="shared" si="7"/>
        <v>0</v>
      </c>
      <c r="H74" s="70">
        <f t="shared" si="8"/>
        <v>0</v>
      </c>
      <c r="I74" s="70">
        <f>E74+G74</f>
        <v>0</v>
      </c>
      <c r="J74" s="70">
        <f>(K74/100)*I74</f>
        <v>0</v>
      </c>
      <c r="K74" s="136"/>
      <c r="L74" s="70">
        <f>I74+J74</f>
        <v>0</v>
      </c>
      <c r="M74" s="70"/>
    </row>
    <row r="75" spans="1:13" s="74" customFormat="1" ht="15.75" customHeight="1">
      <c r="A75" s="65" t="s">
        <v>37</v>
      </c>
      <c r="B75" s="66"/>
      <c r="C75" s="66"/>
      <c r="D75" s="125"/>
      <c r="E75" s="9"/>
      <c r="F75" s="133"/>
      <c r="G75" s="8"/>
      <c r="H75" s="8"/>
      <c r="I75" s="8"/>
      <c r="J75" s="9"/>
      <c r="K75" s="10"/>
      <c r="L75" s="8"/>
      <c r="M75" s="18"/>
    </row>
    <row r="76" spans="1:13" s="72" customFormat="1" ht="12.75">
      <c r="A76" s="65" t="s">
        <v>38</v>
      </c>
      <c r="B76" s="68"/>
      <c r="C76" s="69"/>
      <c r="D76" s="126"/>
      <c r="E76" s="70"/>
      <c r="F76" s="126"/>
      <c r="G76" s="70"/>
      <c r="H76" s="70"/>
      <c r="I76" s="70"/>
      <c r="J76" s="70"/>
      <c r="K76" s="136"/>
      <c r="L76" s="70"/>
      <c r="M76" s="70"/>
    </row>
    <row r="77" spans="1:13" s="72" customFormat="1" ht="12.75">
      <c r="A77" s="67" t="s">
        <v>133</v>
      </c>
      <c r="B77" s="68">
        <v>4.8</v>
      </c>
      <c r="C77" s="69" t="s">
        <v>16</v>
      </c>
      <c r="D77" s="126"/>
      <c r="E77" s="70">
        <f t="shared" si="6"/>
        <v>0</v>
      </c>
      <c r="F77" s="126"/>
      <c r="G77" s="70">
        <f t="shared" si="7"/>
        <v>0</v>
      </c>
      <c r="H77" s="70">
        <f t="shared" si="8"/>
        <v>0</v>
      </c>
      <c r="I77" s="70">
        <f>E77+G77</f>
        <v>0</v>
      </c>
      <c r="J77" s="70">
        <f>(K77/100)*I77</f>
        <v>0</v>
      </c>
      <c r="K77" s="136"/>
      <c r="L77" s="70">
        <f>I77+J77</f>
        <v>0</v>
      </c>
      <c r="M77" s="70"/>
    </row>
    <row r="78" spans="1:13" s="74" customFormat="1" ht="15.75" customHeight="1">
      <c r="A78" s="65" t="s">
        <v>39</v>
      </c>
      <c r="B78" s="66"/>
      <c r="C78" s="66"/>
      <c r="D78" s="125"/>
      <c r="E78" s="9"/>
      <c r="F78" s="133"/>
      <c r="G78" s="8"/>
      <c r="H78" s="8"/>
      <c r="I78" s="8"/>
      <c r="J78" s="9"/>
      <c r="K78" s="10"/>
      <c r="L78" s="8"/>
      <c r="M78" s="18"/>
    </row>
    <row r="79" spans="1:13" s="72" customFormat="1" ht="12.75">
      <c r="A79" s="65" t="s">
        <v>40</v>
      </c>
      <c r="B79" s="68"/>
      <c r="C79" s="69"/>
      <c r="D79" s="126"/>
      <c r="E79" s="70"/>
      <c r="F79" s="126"/>
      <c r="G79" s="70"/>
      <c r="H79" s="70"/>
      <c r="I79" s="70"/>
      <c r="J79" s="70"/>
      <c r="K79" s="136"/>
      <c r="L79" s="70"/>
      <c r="M79" s="70"/>
    </row>
    <row r="80" spans="1:13" s="72" customFormat="1" ht="12.75">
      <c r="A80" s="67" t="s">
        <v>135</v>
      </c>
      <c r="B80" s="68">
        <v>3</v>
      </c>
      <c r="C80" s="69" t="s">
        <v>41</v>
      </c>
      <c r="D80" s="126"/>
      <c r="E80" s="70">
        <f>B80*D80</f>
        <v>0</v>
      </c>
      <c r="F80" s="126"/>
      <c r="G80" s="70">
        <f>B80*F80</f>
        <v>0</v>
      </c>
      <c r="H80" s="70">
        <f>D80+F80</f>
        <v>0</v>
      </c>
      <c r="I80" s="70">
        <f>E80+G80</f>
        <v>0</v>
      </c>
      <c r="J80" s="70">
        <f>(K80/100)*I80</f>
        <v>0</v>
      </c>
      <c r="K80" s="136"/>
      <c r="L80" s="70">
        <f>I80+J80</f>
        <v>0</v>
      </c>
      <c r="M80" s="70"/>
    </row>
    <row r="81" spans="1:13" s="72" customFormat="1" ht="12.75">
      <c r="A81" s="67" t="s">
        <v>136</v>
      </c>
      <c r="B81" s="68">
        <v>3</v>
      </c>
      <c r="C81" s="69" t="s">
        <v>5</v>
      </c>
      <c r="D81" s="126"/>
      <c r="E81" s="70">
        <f>B81*D81</f>
        <v>0</v>
      </c>
      <c r="F81" s="126"/>
      <c r="G81" s="70">
        <f>B81*F81</f>
        <v>0</v>
      </c>
      <c r="H81" s="70">
        <f>D81+F81</f>
        <v>0</v>
      </c>
      <c r="I81" s="70">
        <f>E81+G81</f>
        <v>0</v>
      </c>
      <c r="J81" s="70">
        <f>(K81/100)*I81</f>
        <v>0</v>
      </c>
      <c r="K81" s="136"/>
      <c r="L81" s="70">
        <f>I81+J81</f>
        <v>0</v>
      </c>
      <c r="M81" s="70"/>
    </row>
    <row r="82" spans="1:13" s="74" customFormat="1" ht="15.75" customHeight="1">
      <c r="A82" s="65" t="s">
        <v>42</v>
      </c>
      <c r="B82" s="66"/>
      <c r="C82" s="66"/>
      <c r="D82" s="125"/>
      <c r="E82" s="9"/>
      <c r="F82" s="133"/>
      <c r="G82" s="8"/>
      <c r="H82" s="8"/>
      <c r="I82" s="8"/>
      <c r="J82" s="9"/>
      <c r="K82" s="10"/>
      <c r="L82" s="8"/>
      <c r="M82" s="18"/>
    </row>
    <row r="83" spans="1:13" s="72" customFormat="1" ht="12.75">
      <c r="A83" s="65" t="s">
        <v>43</v>
      </c>
      <c r="B83" s="68"/>
      <c r="C83" s="69"/>
      <c r="D83" s="126"/>
      <c r="E83" s="70"/>
      <c r="F83" s="126"/>
      <c r="G83" s="70"/>
      <c r="H83" s="70"/>
      <c r="I83" s="70"/>
      <c r="J83" s="70"/>
      <c r="K83" s="136"/>
      <c r="L83" s="70"/>
      <c r="M83" s="70"/>
    </row>
    <row r="84" spans="1:13" s="72" customFormat="1" ht="12.75">
      <c r="A84" s="67" t="s">
        <v>137</v>
      </c>
      <c r="B84" s="68">
        <v>1</v>
      </c>
      <c r="C84" s="69" t="s">
        <v>5</v>
      </c>
      <c r="D84" s="126"/>
      <c r="E84" s="70">
        <f>B84*D84</f>
        <v>0</v>
      </c>
      <c r="F84" s="126"/>
      <c r="G84" s="70">
        <f>B84*F84</f>
        <v>0</v>
      </c>
      <c r="H84" s="70">
        <f>D84+F84</f>
        <v>0</v>
      </c>
      <c r="I84" s="70">
        <f>E84+G84</f>
        <v>0</v>
      </c>
      <c r="J84" s="70">
        <f>(K84/100)*I84</f>
        <v>0</v>
      </c>
      <c r="K84" s="136"/>
      <c r="L84" s="70">
        <f>I84+J84</f>
        <v>0</v>
      </c>
      <c r="M84" s="70"/>
    </row>
    <row r="85" spans="1:13" s="73" customFormat="1" ht="15.75" customHeight="1">
      <c r="A85" s="1" t="s">
        <v>44</v>
      </c>
      <c r="B85" s="2"/>
      <c r="C85" s="2"/>
      <c r="D85" s="6"/>
      <c r="E85" s="5"/>
      <c r="F85" s="6"/>
      <c r="G85" s="5"/>
      <c r="H85" s="5"/>
      <c r="I85" s="5"/>
      <c r="J85" s="7"/>
      <c r="K85" s="135"/>
      <c r="L85" s="5"/>
      <c r="M85" s="11">
        <f>SUM(L86:L196)</f>
        <v>0</v>
      </c>
    </row>
    <row r="86" spans="1:13" s="74" customFormat="1" ht="15.75" customHeight="1">
      <c r="A86" s="65" t="s">
        <v>45</v>
      </c>
      <c r="B86" s="66"/>
      <c r="C86" s="66"/>
      <c r="D86" s="125"/>
      <c r="E86" s="9"/>
      <c r="F86" s="133"/>
      <c r="G86" s="8"/>
      <c r="H86" s="8"/>
      <c r="I86" s="8"/>
      <c r="J86" s="9"/>
      <c r="K86" s="10"/>
      <c r="L86" s="8"/>
      <c r="M86" s="18"/>
    </row>
    <row r="87" spans="1:13" s="87" customFormat="1" ht="15.75" customHeight="1">
      <c r="A87" s="65" t="s">
        <v>45</v>
      </c>
      <c r="B87" s="85"/>
      <c r="C87" s="86"/>
      <c r="D87" s="131"/>
      <c r="E87" s="20"/>
      <c r="F87" s="131"/>
      <c r="G87" s="19"/>
      <c r="H87" s="19"/>
      <c r="I87" s="19"/>
      <c r="J87" s="20"/>
      <c r="K87" s="14"/>
      <c r="L87" s="13"/>
      <c r="M87" s="21"/>
    </row>
    <row r="88" spans="1:13" s="87" customFormat="1" ht="15.75" customHeight="1">
      <c r="A88" s="65" t="s">
        <v>180</v>
      </c>
      <c r="B88" s="85"/>
      <c r="C88" s="86"/>
      <c r="D88" s="131"/>
      <c r="E88" s="20"/>
      <c r="F88" s="131"/>
      <c r="G88" s="19"/>
      <c r="H88" s="19"/>
      <c r="I88" s="19"/>
      <c r="J88" s="20"/>
      <c r="K88" s="14"/>
      <c r="L88" s="13"/>
      <c r="M88" s="21"/>
    </row>
    <row r="89" spans="1:13" s="87" customFormat="1" ht="15.75" customHeight="1">
      <c r="A89" s="88" t="s">
        <v>181</v>
      </c>
      <c r="B89" s="89">
        <v>28</v>
      </c>
      <c r="C89" s="90" t="s">
        <v>182</v>
      </c>
      <c r="D89" s="131"/>
      <c r="E89" s="20">
        <f t="shared" ref="E89:E147" si="12">D89*B89</f>
        <v>0</v>
      </c>
      <c r="F89" s="22"/>
      <c r="G89" s="19">
        <f t="shared" ref="G89:G152" si="13">F89*B89</f>
        <v>0</v>
      </c>
      <c r="H89" s="19">
        <f t="shared" ref="H89:H136" si="14">+D89+F89</f>
        <v>0</v>
      </c>
      <c r="I89" s="19">
        <f t="shared" ref="I89:I136" si="15">E89+G89</f>
        <v>0</v>
      </c>
      <c r="J89" s="20">
        <f t="shared" ref="J89:J136" si="16">(K89/100)*I89</f>
        <v>0</v>
      </c>
      <c r="K89" s="17"/>
      <c r="L89" s="16">
        <f t="shared" ref="L89:L152" si="17">I89+J89</f>
        <v>0</v>
      </c>
      <c r="M89" s="21"/>
    </row>
    <row r="90" spans="1:13" s="87" customFormat="1" ht="15.75" customHeight="1">
      <c r="A90" s="88" t="s">
        <v>183</v>
      </c>
      <c r="B90" s="89">
        <v>1</v>
      </c>
      <c r="C90" s="90" t="s">
        <v>182</v>
      </c>
      <c r="D90" s="131"/>
      <c r="E90" s="20">
        <f t="shared" si="12"/>
        <v>0</v>
      </c>
      <c r="F90" s="22"/>
      <c r="G90" s="19">
        <f t="shared" si="13"/>
        <v>0</v>
      </c>
      <c r="H90" s="19">
        <f t="shared" si="14"/>
        <v>0</v>
      </c>
      <c r="I90" s="19">
        <f t="shared" si="15"/>
        <v>0</v>
      </c>
      <c r="J90" s="20">
        <f t="shared" si="16"/>
        <v>0</v>
      </c>
      <c r="K90" s="17"/>
      <c r="L90" s="16">
        <f t="shared" si="17"/>
        <v>0</v>
      </c>
      <c r="M90" s="21"/>
    </row>
    <row r="91" spans="1:13" s="87" customFormat="1" ht="15.75" customHeight="1">
      <c r="A91" s="88" t="s">
        <v>184</v>
      </c>
      <c r="B91" s="89">
        <v>6</v>
      </c>
      <c r="C91" s="90" t="s">
        <v>182</v>
      </c>
      <c r="D91" s="131"/>
      <c r="E91" s="20">
        <f t="shared" si="12"/>
        <v>0</v>
      </c>
      <c r="F91" s="131"/>
      <c r="G91" s="19">
        <f t="shared" si="13"/>
        <v>0</v>
      </c>
      <c r="H91" s="19">
        <f t="shared" si="14"/>
        <v>0</v>
      </c>
      <c r="I91" s="19">
        <f t="shared" si="15"/>
        <v>0</v>
      </c>
      <c r="J91" s="20">
        <f t="shared" si="16"/>
        <v>0</v>
      </c>
      <c r="K91" s="17"/>
      <c r="L91" s="16">
        <f t="shared" si="17"/>
        <v>0</v>
      </c>
      <c r="M91" s="21"/>
    </row>
    <row r="92" spans="1:13" s="87" customFormat="1" ht="15.75" customHeight="1">
      <c r="A92" s="88" t="s">
        <v>185</v>
      </c>
      <c r="B92" s="89">
        <v>2</v>
      </c>
      <c r="C92" s="90" t="s">
        <v>182</v>
      </c>
      <c r="D92" s="131"/>
      <c r="E92" s="20">
        <f t="shared" si="12"/>
        <v>0</v>
      </c>
      <c r="F92" s="131"/>
      <c r="G92" s="19">
        <f t="shared" si="13"/>
        <v>0</v>
      </c>
      <c r="H92" s="19">
        <f t="shared" si="14"/>
        <v>0</v>
      </c>
      <c r="I92" s="19">
        <f t="shared" si="15"/>
        <v>0</v>
      </c>
      <c r="J92" s="20">
        <f t="shared" si="16"/>
        <v>0</v>
      </c>
      <c r="K92" s="17"/>
      <c r="L92" s="16">
        <f t="shared" si="17"/>
        <v>0</v>
      </c>
      <c r="M92" s="21"/>
    </row>
    <row r="93" spans="1:13" s="91" customFormat="1" ht="15.75" customHeight="1">
      <c r="A93" s="65" t="s">
        <v>186</v>
      </c>
      <c r="B93" s="65"/>
      <c r="C93" s="65"/>
      <c r="D93" s="4"/>
      <c r="E93" s="65"/>
      <c r="F93" s="4"/>
      <c r="G93" s="65"/>
      <c r="H93" s="65"/>
      <c r="I93" s="65"/>
      <c r="J93" s="65"/>
      <c r="K93" s="4"/>
      <c r="L93" s="65"/>
      <c r="M93" s="65"/>
    </row>
    <row r="94" spans="1:13" s="87" customFormat="1" ht="15.75" customHeight="1">
      <c r="A94" s="88" t="s">
        <v>187</v>
      </c>
      <c r="B94" s="89">
        <v>7</v>
      </c>
      <c r="C94" s="90" t="s">
        <v>182</v>
      </c>
      <c r="D94" s="131"/>
      <c r="E94" s="20">
        <f t="shared" si="12"/>
        <v>0</v>
      </c>
      <c r="F94" s="131"/>
      <c r="G94" s="19">
        <f t="shared" si="13"/>
        <v>0</v>
      </c>
      <c r="H94" s="19">
        <f t="shared" si="14"/>
        <v>0</v>
      </c>
      <c r="I94" s="19">
        <f t="shared" si="15"/>
        <v>0</v>
      </c>
      <c r="J94" s="20">
        <f t="shared" si="16"/>
        <v>0</v>
      </c>
      <c r="K94" s="17"/>
      <c r="L94" s="16">
        <f t="shared" si="17"/>
        <v>0</v>
      </c>
      <c r="M94" s="21"/>
    </row>
    <row r="95" spans="1:13" s="87" customFormat="1" ht="15.75" customHeight="1">
      <c r="A95" s="88" t="s">
        <v>188</v>
      </c>
      <c r="B95" s="89">
        <v>6</v>
      </c>
      <c r="C95" s="90" t="s">
        <v>182</v>
      </c>
      <c r="D95" s="131"/>
      <c r="E95" s="20">
        <f t="shared" si="12"/>
        <v>0</v>
      </c>
      <c r="F95" s="131"/>
      <c r="G95" s="19">
        <f t="shared" si="13"/>
        <v>0</v>
      </c>
      <c r="H95" s="19">
        <f t="shared" si="14"/>
        <v>0</v>
      </c>
      <c r="I95" s="19">
        <f t="shared" si="15"/>
        <v>0</v>
      </c>
      <c r="J95" s="20">
        <f t="shared" si="16"/>
        <v>0</v>
      </c>
      <c r="K95" s="17"/>
      <c r="L95" s="16">
        <f t="shared" si="17"/>
        <v>0</v>
      </c>
      <c r="M95" s="21"/>
    </row>
    <row r="96" spans="1:13" s="87" customFormat="1" ht="15.75" customHeight="1">
      <c r="A96" s="88" t="s">
        <v>189</v>
      </c>
      <c r="B96" s="89">
        <v>4</v>
      </c>
      <c r="C96" s="90" t="s">
        <v>182</v>
      </c>
      <c r="D96" s="131"/>
      <c r="E96" s="20">
        <f t="shared" si="12"/>
        <v>0</v>
      </c>
      <c r="F96" s="131"/>
      <c r="G96" s="19">
        <f t="shared" si="13"/>
        <v>0</v>
      </c>
      <c r="H96" s="19">
        <f t="shared" si="14"/>
        <v>0</v>
      </c>
      <c r="I96" s="19">
        <f t="shared" si="15"/>
        <v>0</v>
      </c>
      <c r="J96" s="20">
        <f t="shared" si="16"/>
        <v>0</v>
      </c>
      <c r="K96" s="17"/>
      <c r="L96" s="16">
        <f t="shared" si="17"/>
        <v>0</v>
      </c>
      <c r="M96" s="21"/>
    </row>
    <row r="97" spans="1:13" s="87" customFormat="1" ht="15.75" customHeight="1">
      <c r="A97" s="88" t="s">
        <v>190</v>
      </c>
      <c r="B97" s="89">
        <v>4</v>
      </c>
      <c r="C97" s="90" t="s">
        <v>182</v>
      </c>
      <c r="D97" s="131"/>
      <c r="E97" s="20">
        <f t="shared" si="12"/>
        <v>0</v>
      </c>
      <c r="F97" s="131"/>
      <c r="G97" s="19">
        <f t="shared" si="13"/>
        <v>0</v>
      </c>
      <c r="H97" s="19">
        <f t="shared" si="14"/>
        <v>0</v>
      </c>
      <c r="I97" s="19">
        <f t="shared" si="15"/>
        <v>0</v>
      </c>
      <c r="J97" s="20">
        <f t="shared" si="16"/>
        <v>0</v>
      </c>
      <c r="K97" s="17"/>
      <c r="L97" s="16">
        <f t="shared" si="17"/>
        <v>0</v>
      </c>
      <c r="M97" s="21"/>
    </row>
    <row r="98" spans="1:13" s="87" customFormat="1" ht="15.75" customHeight="1">
      <c r="A98" s="88" t="s">
        <v>191</v>
      </c>
      <c r="B98" s="89">
        <v>1</v>
      </c>
      <c r="C98" s="90" t="s">
        <v>182</v>
      </c>
      <c r="D98" s="131"/>
      <c r="E98" s="20">
        <f t="shared" si="12"/>
        <v>0</v>
      </c>
      <c r="F98" s="131"/>
      <c r="G98" s="19">
        <f t="shared" si="13"/>
        <v>0</v>
      </c>
      <c r="H98" s="19">
        <f t="shared" si="14"/>
        <v>0</v>
      </c>
      <c r="I98" s="19">
        <f t="shared" si="15"/>
        <v>0</v>
      </c>
      <c r="J98" s="20">
        <f t="shared" si="16"/>
        <v>0</v>
      </c>
      <c r="K98" s="17"/>
      <c r="L98" s="16">
        <f t="shared" si="17"/>
        <v>0</v>
      </c>
      <c r="M98" s="21"/>
    </row>
    <row r="99" spans="1:13" s="87" customFormat="1" ht="15.75" customHeight="1">
      <c r="A99" s="88" t="s">
        <v>192</v>
      </c>
      <c r="B99" s="89">
        <v>4</v>
      </c>
      <c r="C99" s="90" t="s">
        <v>182</v>
      </c>
      <c r="D99" s="131"/>
      <c r="E99" s="20">
        <f t="shared" si="12"/>
        <v>0</v>
      </c>
      <c r="F99" s="131"/>
      <c r="G99" s="19">
        <f t="shared" si="13"/>
        <v>0</v>
      </c>
      <c r="H99" s="19">
        <f t="shared" si="14"/>
        <v>0</v>
      </c>
      <c r="I99" s="19">
        <f t="shared" si="15"/>
        <v>0</v>
      </c>
      <c r="J99" s="20">
        <f t="shared" si="16"/>
        <v>0</v>
      </c>
      <c r="K99" s="17"/>
      <c r="L99" s="16">
        <f t="shared" si="17"/>
        <v>0</v>
      </c>
      <c r="M99" s="21"/>
    </row>
    <row r="100" spans="1:13" s="87" customFormat="1" ht="15.75" customHeight="1">
      <c r="A100" s="88" t="s">
        <v>193</v>
      </c>
      <c r="B100" s="89">
        <v>1</v>
      </c>
      <c r="C100" s="90" t="s">
        <v>182</v>
      </c>
      <c r="D100" s="131"/>
      <c r="E100" s="20">
        <f t="shared" si="12"/>
        <v>0</v>
      </c>
      <c r="F100" s="131"/>
      <c r="G100" s="19">
        <f t="shared" si="13"/>
        <v>0</v>
      </c>
      <c r="H100" s="19">
        <f t="shared" si="14"/>
        <v>0</v>
      </c>
      <c r="I100" s="19">
        <f t="shared" si="15"/>
        <v>0</v>
      </c>
      <c r="J100" s="20">
        <f t="shared" si="16"/>
        <v>0</v>
      </c>
      <c r="K100" s="17"/>
      <c r="L100" s="16">
        <f t="shared" si="17"/>
        <v>0</v>
      </c>
      <c r="M100" s="21"/>
    </row>
    <row r="101" spans="1:13" s="87" customFormat="1" ht="15.75" customHeight="1">
      <c r="A101" s="88" t="s">
        <v>194</v>
      </c>
      <c r="B101" s="89">
        <v>1</v>
      </c>
      <c r="C101" s="90" t="s">
        <v>182</v>
      </c>
      <c r="D101" s="131"/>
      <c r="E101" s="20">
        <f t="shared" si="12"/>
        <v>0</v>
      </c>
      <c r="F101" s="131"/>
      <c r="G101" s="19">
        <f t="shared" si="13"/>
        <v>0</v>
      </c>
      <c r="H101" s="19">
        <f t="shared" si="14"/>
        <v>0</v>
      </c>
      <c r="I101" s="19">
        <f t="shared" si="15"/>
        <v>0</v>
      </c>
      <c r="J101" s="20">
        <f t="shared" si="16"/>
        <v>0</v>
      </c>
      <c r="K101" s="17"/>
      <c r="L101" s="16">
        <f t="shared" si="17"/>
        <v>0</v>
      </c>
      <c r="M101" s="21"/>
    </row>
    <row r="102" spans="1:13" s="87" customFormat="1" ht="15.75" customHeight="1">
      <c r="A102" s="88" t="s">
        <v>195</v>
      </c>
      <c r="B102" s="89">
        <v>29</v>
      </c>
      <c r="C102" s="90" t="s">
        <v>182</v>
      </c>
      <c r="D102" s="131"/>
      <c r="E102" s="20">
        <f t="shared" si="12"/>
        <v>0</v>
      </c>
      <c r="F102" s="131"/>
      <c r="G102" s="19">
        <f t="shared" si="13"/>
        <v>0</v>
      </c>
      <c r="H102" s="19">
        <f t="shared" si="14"/>
        <v>0</v>
      </c>
      <c r="I102" s="19">
        <f t="shared" si="15"/>
        <v>0</v>
      </c>
      <c r="J102" s="20">
        <f t="shared" si="16"/>
        <v>0</v>
      </c>
      <c r="K102" s="17"/>
      <c r="L102" s="16">
        <f t="shared" si="17"/>
        <v>0</v>
      </c>
      <c r="M102" s="21"/>
    </row>
    <row r="103" spans="1:13" s="91" customFormat="1" ht="15.75" customHeight="1">
      <c r="A103" s="65" t="s">
        <v>196</v>
      </c>
      <c r="B103" s="65"/>
      <c r="C103" s="65"/>
      <c r="D103" s="4"/>
      <c r="E103" s="65"/>
      <c r="F103" s="4"/>
      <c r="G103" s="65"/>
      <c r="H103" s="65"/>
      <c r="I103" s="65"/>
      <c r="J103" s="65"/>
      <c r="K103" s="4"/>
      <c r="L103" s="65"/>
      <c r="M103" s="65"/>
    </row>
    <row r="104" spans="1:13" s="87" customFormat="1" ht="15.75" customHeight="1">
      <c r="A104" s="88" t="s">
        <v>197</v>
      </c>
      <c r="B104" s="89">
        <v>328</v>
      </c>
      <c r="C104" s="90" t="s">
        <v>198</v>
      </c>
      <c r="D104" s="131"/>
      <c r="E104" s="20">
        <f t="shared" si="12"/>
        <v>0</v>
      </c>
      <c r="F104" s="131"/>
      <c r="G104" s="19">
        <f t="shared" si="13"/>
        <v>0</v>
      </c>
      <c r="H104" s="19">
        <f t="shared" si="14"/>
        <v>0</v>
      </c>
      <c r="I104" s="19">
        <f t="shared" si="15"/>
        <v>0</v>
      </c>
      <c r="J104" s="20">
        <f t="shared" si="16"/>
        <v>0</v>
      </c>
      <c r="K104" s="17"/>
      <c r="L104" s="16">
        <f t="shared" si="17"/>
        <v>0</v>
      </c>
      <c r="M104" s="21"/>
    </row>
    <row r="105" spans="1:13" s="87" customFormat="1" ht="15.75" customHeight="1">
      <c r="A105" s="88" t="s">
        <v>199</v>
      </c>
      <c r="B105" s="89">
        <v>485</v>
      </c>
      <c r="C105" s="90" t="s">
        <v>198</v>
      </c>
      <c r="D105" s="131"/>
      <c r="E105" s="20">
        <f t="shared" si="12"/>
        <v>0</v>
      </c>
      <c r="F105" s="131"/>
      <c r="G105" s="19">
        <f t="shared" si="13"/>
        <v>0</v>
      </c>
      <c r="H105" s="19">
        <f t="shared" si="14"/>
        <v>0</v>
      </c>
      <c r="I105" s="19">
        <f t="shared" si="15"/>
        <v>0</v>
      </c>
      <c r="J105" s="20">
        <f t="shared" si="16"/>
        <v>0</v>
      </c>
      <c r="K105" s="17"/>
      <c r="L105" s="16">
        <f t="shared" si="17"/>
        <v>0</v>
      </c>
      <c r="M105" s="21"/>
    </row>
    <row r="106" spans="1:13" s="87" customFormat="1" ht="15.75" customHeight="1">
      <c r="A106" s="88" t="s">
        <v>200</v>
      </c>
      <c r="B106" s="89">
        <v>870</v>
      </c>
      <c r="C106" s="90" t="s">
        <v>198</v>
      </c>
      <c r="D106" s="131"/>
      <c r="E106" s="20">
        <f t="shared" si="12"/>
        <v>0</v>
      </c>
      <c r="F106" s="131"/>
      <c r="G106" s="19">
        <f t="shared" si="13"/>
        <v>0</v>
      </c>
      <c r="H106" s="19">
        <f t="shared" si="14"/>
        <v>0</v>
      </c>
      <c r="I106" s="19">
        <f t="shared" si="15"/>
        <v>0</v>
      </c>
      <c r="J106" s="20">
        <f t="shared" si="16"/>
        <v>0</v>
      </c>
      <c r="K106" s="17"/>
      <c r="L106" s="16">
        <f t="shared" si="17"/>
        <v>0</v>
      </c>
      <c r="M106" s="21"/>
    </row>
    <row r="107" spans="1:13" s="87" customFormat="1" ht="15.75" customHeight="1">
      <c r="A107" s="88" t="s">
        <v>201</v>
      </c>
      <c r="B107" s="89">
        <v>20</v>
      </c>
      <c r="C107" s="90" t="s">
        <v>198</v>
      </c>
      <c r="D107" s="131"/>
      <c r="E107" s="20">
        <f t="shared" si="12"/>
        <v>0</v>
      </c>
      <c r="F107" s="131"/>
      <c r="G107" s="19">
        <f t="shared" si="13"/>
        <v>0</v>
      </c>
      <c r="H107" s="19">
        <f t="shared" si="14"/>
        <v>0</v>
      </c>
      <c r="I107" s="19">
        <f t="shared" si="15"/>
        <v>0</v>
      </c>
      <c r="J107" s="20">
        <f t="shared" si="16"/>
        <v>0</v>
      </c>
      <c r="K107" s="17"/>
      <c r="L107" s="16">
        <f t="shared" si="17"/>
        <v>0</v>
      </c>
      <c r="M107" s="21"/>
    </row>
    <row r="108" spans="1:13" s="87" customFormat="1" ht="15.75" customHeight="1">
      <c r="A108" s="88" t="s">
        <v>202</v>
      </c>
      <c r="B108" s="89">
        <v>73</v>
      </c>
      <c r="C108" s="90" t="s">
        <v>198</v>
      </c>
      <c r="D108" s="131"/>
      <c r="E108" s="20">
        <f t="shared" si="12"/>
        <v>0</v>
      </c>
      <c r="F108" s="131"/>
      <c r="G108" s="19">
        <f t="shared" si="13"/>
        <v>0</v>
      </c>
      <c r="H108" s="19">
        <f t="shared" si="14"/>
        <v>0</v>
      </c>
      <c r="I108" s="19">
        <f t="shared" si="15"/>
        <v>0</v>
      </c>
      <c r="J108" s="20">
        <f t="shared" si="16"/>
        <v>0</v>
      </c>
      <c r="K108" s="17"/>
      <c r="L108" s="16">
        <f t="shared" si="17"/>
        <v>0</v>
      </c>
      <c r="M108" s="21"/>
    </row>
    <row r="109" spans="1:13" s="87" customFormat="1" ht="15.75" customHeight="1">
      <c r="A109" s="88" t="s">
        <v>203</v>
      </c>
      <c r="B109" s="89">
        <v>80</v>
      </c>
      <c r="C109" s="90" t="s">
        <v>198</v>
      </c>
      <c r="D109" s="131"/>
      <c r="E109" s="20">
        <f t="shared" si="12"/>
        <v>0</v>
      </c>
      <c r="F109" s="131"/>
      <c r="G109" s="19">
        <f t="shared" si="13"/>
        <v>0</v>
      </c>
      <c r="H109" s="19">
        <f t="shared" si="14"/>
        <v>0</v>
      </c>
      <c r="I109" s="19">
        <f t="shared" si="15"/>
        <v>0</v>
      </c>
      <c r="J109" s="20">
        <f t="shared" si="16"/>
        <v>0</v>
      </c>
      <c r="K109" s="17"/>
      <c r="L109" s="16">
        <f t="shared" si="17"/>
        <v>0</v>
      </c>
      <c r="M109" s="21"/>
    </row>
    <row r="110" spans="1:13" s="87" customFormat="1" ht="15.75" customHeight="1">
      <c r="A110" s="88" t="s">
        <v>204</v>
      </c>
      <c r="B110" s="89">
        <v>50</v>
      </c>
      <c r="C110" s="90" t="s">
        <v>198</v>
      </c>
      <c r="D110" s="131"/>
      <c r="E110" s="20">
        <f t="shared" si="12"/>
        <v>0</v>
      </c>
      <c r="F110" s="131"/>
      <c r="G110" s="19">
        <f t="shared" si="13"/>
        <v>0</v>
      </c>
      <c r="H110" s="19">
        <f t="shared" si="14"/>
        <v>0</v>
      </c>
      <c r="I110" s="19">
        <f t="shared" si="15"/>
        <v>0</v>
      </c>
      <c r="J110" s="20">
        <f t="shared" si="16"/>
        <v>0</v>
      </c>
      <c r="K110" s="17"/>
      <c r="L110" s="16">
        <f t="shared" si="17"/>
        <v>0</v>
      </c>
      <c r="M110" s="21"/>
    </row>
    <row r="111" spans="1:13" s="87" customFormat="1" ht="15.75" customHeight="1">
      <c r="A111" s="88" t="s">
        <v>205</v>
      </c>
      <c r="B111" s="89">
        <v>85</v>
      </c>
      <c r="C111" s="90" t="s">
        <v>198</v>
      </c>
      <c r="D111" s="131"/>
      <c r="E111" s="20">
        <f t="shared" si="12"/>
        <v>0</v>
      </c>
      <c r="F111" s="131"/>
      <c r="G111" s="19">
        <f t="shared" si="13"/>
        <v>0</v>
      </c>
      <c r="H111" s="19">
        <f t="shared" si="14"/>
        <v>0</v>
      </c>
      <c r="I111" s="19">
        <f t="shared" si="15"/>
        <v>0</v>
      </c>
      <c r="J111" s="20">
        <f t="shared" si="16"/>
        <v>0</v>
      </c>
      <c r="K111" s="17"/>
      <c r="L111" s="16">
        <f t="shared" si="17"/>
        <v>0</v>
      </c>
      <c r="M111" s="21"/>
    </row>
    <row r="112" spans="1:13" s="87" customFormat="1" ht="15.75" customHeight="1">
      <c r="A112" s="88" t="s">
        <v>206</v>
      </c>
      <c r="B112" s="89">
        <v>100</v>
      </c>
      <c r="C112" s="90" t="s">
        <v>198</v>
      </c>
      <c r="D112" s="131"/>
      <c r="E112" s="20">
        <f t="shared" si="12"/>
        <v>0</v>
      </c>
      <c r="F112" s="131"/>
      <c r="G112" s="19">
        <f t="shared" si="13"/>
        <v>0</v>
      </c>
      <c r="H112" s="19">
        <f t="shared" si="14"/>
        <v>0</v>
      </c>
      <c r="I112" s="19">
        <f t="shared" si="15"/>
        <v>0</v>
      </c>
      <c r="J112" s="20">
        <f t="shared" si="16"/>
        <v>0</v>
      </c>
      <c r="K112" s="17"/>
      <c r="L112" s="16">
        <f t="shared" si="17"/>
        <v>0</v>
      </c>
      <c r="M112" s="21"/>
    </row>
    <row r="113" spans="1:13" s="87" customFormat="1" ht="15.75" customHeight="1">
      <c r="A113" s="88" t="s">
        <v>207</v>
      </c>
      <c r="B113" s="89">
        <v>70</v>
      </c>
      <c r="C113" s="90" t="s">
        <v>182</v>
      </c>
      <c r="D113" s="131"/>
      <c r="E113" s="20">
        <f t="shared" si="12"/>
        <v>0</v>
      </c>
      <c r="F113" s="131"/>
      <c r="G113" s="19">
        <f t="shared" si="13"/>
        <v>0</v>
      </c>
      <c r="H113" s="19">
        <f t="shared" si="14"/>
        <v>0</v>
      </c>
      <c r="I113" s="19">
        <f t="shared" si="15"/>
        <v>0</v>
      </c>
      <c r="J113" s="20">
        <f t="shared" si="16"/>
        <v>0</v>
      </c>
      <c r="K113" s="17"/>
      <c r="L113" s="16">
        <f t="shared" si="17"/>
        <v>0</v>
      </c>
      <c r="M113" s="21"/>
    </row>
    <row r="114" spans="1:13" s="87" customFormat="1" ht="15.75" customHeight="1">
      <c r="A114" s="88" t="s">
        <v>208</v>
      </c>
      <c r="B114" s="89">
        <v>20</v>
      </c>
      <c r="C114" s="90" t="s">
        <v>182</v>
      </c>
      <c r="D114" s="131"/>
      <c r="E114" s="20">
        <f t="shared" si="12"/>
        <v>0</v>
      </c>
      <c r="F114" s="131"/>
      <c r="G114" s="19">
        <f t="shared" si="13"/>
        <v>0</v>
      </c>
      <c r="H114" s="19">
        <f t="shared" si="14"/>
        <v>0</v>
      </c>
      <c r="I114" s="19">
        <f t="shared" si="15"/>
        <v>0</v>
      </c>
      <c r="J114" s="20">
        <f t="shared" si="16"/>
        <v>0</v>
      </c>
      <c r="K114" s="17"/>
      <c r="L114" s="16">
        <f t="shared" si="17"/>
        <v>0</v>
      </c>
      <c r="M114" s="21"/>
    </row>
    <row r="115" spans="1:13" s="87" customFormat="1" ht="15.75" customHeight="1">
      <c r="A115" s="88" t="s">
        <v>209</v>
      </c>
      <c r="B115" s="89">
        <v>10</v>
      </c>
      <c r="C115" s="90" t="s">
        <v>182</v>
      </c>
      <c r="D115" s="131"/>
      <c r="E115" s="20">
        <f t="shared" si="12"/>
        <v>0</v>
      </c>
      <c r="F115" s="131"/>
      <c r="G115" s="19">
        <f t="shared" si="13"/>
        <v>0</v>
      </c>
      <c r="H115" s="19">
        <f t="shared" si="14"/>
        <v>0</v>
      </c>
      <c r="I115" s="19">
        <f t="shared" si="15"/>
        <v>0</v>
      </c>
      <c r="J115" s="20">
        <f t="shared" si="16"/>
        <v>0</v>
      </c>
      <c r="K115" s="17"/>
      <c r="L115" s="16">
        <f t="shared" si="17"/>
        <v>0</v>
      </c>
      <c r="M115" s="21"/>
    </row>
    <row r="116" spans="1:13" s="87" customFormat="1" ht="15.75" customHeight="1">
      <c r="A116" s="88" t="s">
        <v>210</v>
      </c>
      <c r="B116" s="89">
        <v>10</v>
      </c>
      <c r="C116" s="90" t="s">
        <v>182</v>
      </c>
      <c r="D116" s="131"/>
      <c r="E116" s="20">
        <f t="shared" si="12"/>
        <v>0</v>
      </c>
      <c r="F116" s="131"/>
      <c r="G116" s="19">
        <f t="shared" si="13"/>
        <v>0</v>
      </c>
      <c r="H116" s="19">
        <f t="shared" si="14"/>
        <v>0</v>
      </c>
      <c r="I116" s="19">
        <f t="shared" si="15"/>
        <v>0</v>
      </c>
      <c r="J116" s="20">
        <f t="shared" si="16"/>
        <v>0</v>
      </c>
      <c r="K116" s="17"/>
      <c r="L116" s="16">
        <f t="shared" si="17"/>
        <v>0</v>
      </c>
      <c r="M116" s="21"/>
    </row>
    <row r="117" spans="1:13" s="87" customFormat="1" ht="15.75" customHeight="1">
      <c r="A117" s="88" t="s">
        <v>211</v>
      </c>
      <c r="B117" s="89">
        <v>10</v>
      </c>
      <c r="C117" s="90" t="s">
        <v>182</v>
      </c>
      <c r="D117" s="131"/>
      <c r="E117" s="20">
        <f t="shared" si="12"/>
        <v>0</v>
      </c>
      <c r="F117" s="131"/>
      <c r="G117" s="19">
        <f t="shared" si="13"/>
        <v>0</v>
      </c>
      <c r="H117" s="19">
        <f t="shared" si="14"/>
        <v>0</v>
      </c>
      <c r="I117" s="19">
        <f t="shared" si="15"/>
        <v>0</v>
      </c>
      <c r="J117" s="20">
        <f t="shared" si="16"/>
        <v>0</v>
      </c>
      <c r="K117" s="17"/>
      <c r="L117" s="16">
        <f t="shared" si="17"/>
        <v>0</v>
      </c>
      <c r="M117" s="21"/>
    </row>
    <row r="118" spans="1:13" s="91" customFormat="1" ht="15.75" customHeight="1">
      <c r="A118" s="65" t="s">
        <v>212</v>
      </c>
      <c r="B118" s="65"/>
      <c r="C118" s="65"/>
      <c r="D118" s="4"/>
      <c r="E118" s="65"/>
      <c r="F118" s="4"/>
      <c r="G118" s="65"/>
      <c r="H118" s="65"/>
      <c r="I118" s="65"/>
      <c r="J118" s="65"/>
      <c r="K118" s="4"/>
      <c r="L118" s="65"/>
      <c r="M118" s="65"/>
    </row>
    <row r="119" spans="1:13" s="87" customFormat="1" ht="15.75" customHeight="1">
      <c r="A119" s="92" t="s">
        <v>213</v>
      </c>
      <c r="B119" s="89">
        <v>3.5</v>
      </c>
      <c r="C119" s="90" t="s">
        <v>198</v>
      </c>
      <c r="D119" s="131"/>
      <c r="E119" s="20">
        <f t="shared" si="12"/>
        <v>0</v>
      </c>
      <c r="F119" s="131"/>
      <c r="G119" s="19">
        <f t="shared" si="13"/>
        <v>0</v>
      </c>
      <c r="H119" s="19">
        <f t="shared" si="14"/>
        <v>0</v>
      </c>
      <c r="I119" s="19">
        <f t="shared" si="15"/>
        <v>0</v>
      </c>
      <c r="J119" s="20">
        <f t="shared" si="16"/>
        <v>0</v>
      </c>
      <c r="K119" s="17"/>
      <c r="L119" s="16">
        <f t="shared" si="17"/>
        <v>0</v>
      </c>
      <c r="M119" s="21"/>
    </row>
    <row r="120" spans="1:13" s="87" customFormat="1" ht="15.75" customHeight="1">
      <c r="A120" s="92" t="s">
        <v>214</v>
      </c>
      <c r="B120" s="89">
        <v>2</v>
      </c>
      <c r="C120" s="90" t="s">
        <v>182</v>
      </c>
      <c r="D120" s="131"/>
      <c r="E120" s="20">
        <f t="shared" si="12"/>
        <v>0</v>
      </c>
      <c r="F120" s="131"/>
      <c r="G120" s="19">
        <f t="shared" si="13"/>
        <v>0</v>
      </c>
      <c r="H120" s="19">
        <f t="shared" si="14"/>
        <v>0</v>
      </c>
      <c r="I120" s="19">
        <f t="shared" si="15"/>
        <v>0</v>
      </c>
      <c r="J120" s="20">
        <f t="shared" si="16"/>
        <v>0</v>
      </c>
      <c r="K120" s="17"/>
      <c r="L120" s="16">
        <f t="shared" si="17"/>
        <v>0</v>
      </c>
      <c r="M120" s="21"/>
    </row>
    <row r="121" spans="1:13" s="87" customFormat="1" ht="15.75" customHeight="1">
      <c r="A121" s="92" t="s">
        <v>215</v>
      </c>
      <c r="B121" s="89">
        <v>4</v>
      </c>
      <c r="C121" s="90" t="s">
        <v>182</v>
      </c>
      <c r="D121" s="131"/>
      <c r="E121" s="20">
        <f t="shared" si="12"/>
        <v>0</v>
      </c>
      <c r="F121" s="131"/>
      <c r="G121" s="19">
        <f t="shared" si="13"/>
        <v>0</v>
      </c>
      <c r="H121" s="19">
        <f t="shared" si="14"/>
        <v>0</v>
      </c>
      <c r="I121" s="19">
        <f t="shared" si="15"/>
        <v>0</v>
      </c>
      <c r="J121" s="20">
        <f t="shared" si="16"/>
        <v>0</v>
      </c>
      <c r="K121" s="17"/>
      <c r="L121" s="16">
        <f t="shared" si="17"/>
        <v>0</v>
      </c>
      <c r="M121" s="21"/>
    </row>
    <row r="122" spans="1:13" s="87" customFormat="1" ht="15.75" customHeight="1">
      <c r="A122" s="92" t="s">
        <v>216</v>
      </c>
      <c r="B122" s="89">
        <v>255</v>
      </c>
      <c r="C122" s="90" t="s">
        <v>198</v>
      </c>
      <c r="D122" s="131"/>
      <c r="E122" s="20">
        <f t="shared" si="12"/>
        <v>0</v>
      </c>
      <c r="F122" s="131"/>
      <c r="G122" s="19">
        <f t="shared" si="13"/>
        <v>0</v>
      </c>
      <c r="H122" s="19">
        <f t="shared" si="14"/>
        <v>0</v>
      </c>
      <c r="I122" s="19">
        <f t="shared" si="15"/>
        <v>0</v>
      </c>
      <c r="J122" s="20">
        <f t="shared" si="16"/>
        <v>0</v>
      </c>
      <c r="K122" s="17"/>
      <c r="L122" s="16">
        <f t="shared" si="17"/>
        <v>0</v>
      </c>
      <c r="M122" s="21"/>
    </row>
    <row r="123" spans="1:13" s="87" customFormat="1" ht="15.75" customHeight="1">
      <c r="A123" s="92" t="s">
        <v>217</v>
      </c>
      <c r="B123" s="89">
        <v>255</v>
      </c>
      <c r="C123" s="90" t="s">
        <v>198</v>
      </c>
      <c r="D123" s="131"/>
      <c r="E123" s="20">
        <f t="shared" si="12"/>
        <v>0</v>
      </c>
      <c r="F123" s="131"/>
      <c r="G123" s="19">
        <f t="shared" si="13"/>
        <v>0</v>
      </c>
      <c r="H123" s="19">
        <f t="shared" si="14"/>
        <v>0</v>
      </c>
      <c r="I123" s="19">
        <f t="shared" si="15"/>
        <v>0</v>
      </c>
      <c r="J123" s="20">
        <f t="shared" si="16"/>
        <v>0</v>
      </c>
      <c r="K123" s="17"/>
      <c r="L123" s="16">
        <f t="shared" si="17"/>
        <v>0</v>
      </c>
      <c r="M123" s="21"/>
    </row>
    <row r="124" spans="1:13" s="87" customFormat="1" ht="15.75" customHeight="1">
      <c r="A124" s="92" t="s">
        <v>218</v>
      </c>
      <c r="B124" s="89">
        <v>15</v>
      </c>
      <c r="C124" s="90" t="s">
        <v>198</v>
      </c>
      <c r="D124" s="131"/>
      <c r="E124" s="20">
        <f t="shared" si="12"/>
        <v>0</v>
      </c>
      <c r="F124" s="131"/>
      <c r="G124" s="19">
        <f t="shared" si="13"/>
        <v>0</v>
      </c>
      <c r="H124" s="19">
        <f t="shared" si="14"/>
        <v>0</v>
      </c>
      <c r="I124" s="19">
        <f t="shared" si="15"/>
        <v>0</v>
      </c>
      <c r="J124" s="20">
        <f t="shared" si="16"/>
        <v>0</v>
      </c>
      <c r="K124" s="17"/>
      <c r="L124" s="16">
        <f t="shared" si="17"/>
        <v>0</v>
      </c>
      <c r="M124" s="21"/>
    </row>
    <row r="125" spans="1:13" s="87" customFormat="1" ht="15.75" customHeight="1">
      <c r="A125" s="92" t="s">
        <v>219</v>
      </c>
      <c r="B125" s="89">
        <v>20</v>
      </c>
      <c r="C125" s="90" t="s">
        <v>182</v>
      </c>
      <c r="D125" s="131"/>
      <c r="E125" s="20">
        <f t="shared" si="12"/>
        <v>0</v>
      </c>
      <c r="F125" s="131"/>
      <c r="G125" s="19">
        <f t="shared" si="13"/>
        <v>0</v>
      </c>
      <c r="H125" s="19">
        <f t="shared" si="14"/>
        <v>0</v>
      </c>
      <c r="I125" s="19">
        <f t="shared" si="15"/>
        <v>0</v>
      </c>
      <c r="J125" s="20">
        <f t="shared" si="16"/>
        <v>0</v>
      </c>
      <c r="K125" s="17"/>
      <c r="L125" s="16">
        <f t="shared" si="17"/>
        <v>0</v>
      </c>
      <c r="M125" s="21"/>
    </row>
    <row r="126" spans="1:13" s="87" customFormat="1" ht="15.75" customHeight="1">
      <c r="A126" s="92" t="s">
        <v>220</v>
      </c>
      <c r="B126" s="89">
        <v>42</v>
      </c>
      <c r="C126" s="90" t="s">
        <v>198</v>
      </c>
      <c r="D126" s="131"/>
      <c r="E126" s="20">
        <f t="shared" si="12"/>
        <v>0</v>
      </c>
      <c r="F126" s="131"/>
      <c r="G126" s="19">
        <f t="shared" si="13"/>
        <v>0</v>
      </c>
      <c r="H126" s="19">
        <f t="shared" si="14"/>
        <v>0</v>
      </c>
      <c r="I126" s="19">
        <f t="shared" si="15"/>
        <v>0</v>
      </c>
      <c r="J126" s="20">
        <f t="shared" si="16"/>
        <v>0</v>
      </c>
      <c r="K126" s="17"/>
      <c r="L126" s="16">
        <f t="shared" si="17"/>
        <v>0</v>
      </c>
      <c r="M126" s="21"/>
    </row>
    <row r="127" spans="1:13" s="87" customFormat="1" ht="15.75" customHeight="1">
      <c r="A127" s="92" t="s">
        <v>221</v>
      </c>
      <c r="B127" s="89">
        <v>56</v>
      </c>
      <c r="C127" s="90" t="s">
        <v>182</v>
      </c>
      <c r="D127" s="131"/>
      <c r="E127" s="20">
        <f t="shared" si="12"/>
        <v>0</v>
      </c>
      <c r="F127" s="131"/>
      <c r="G127" s="19">
        <f t="shared" si="13"/>
        <v>0</v>
      </c>
      <c r="H127" s="19">
        <f t="shared" si="14"/>
        <v>0</v>
      </c>
      <c r="I127" s="19">
        <f t="shared" si="15"/>
        <v>0</v>
      </c>
      <c r="J127" s="20">
        <f t="shared" si="16"/>
        <v>0</v>
      </c>
      <c r="K127" s="17"/>
      <c r="L127" s="16">
        <f t="shared" si="17"/>
        <v>0</v>
      </c>
      <c r="M127" s="21"/>
    </row>
    <row r="128" spans="1:13" s="87" customFormat="1" ht="15.75" customHeight="1">
      <c r="A128" s="92" t="s">
        <v>222</v>
      </c>
      <c r="B128" s="89">
        <v>11</v>
      </c>
      <c r="C128" s="90" t="s">
        <v>182</v>
      </c>
      <c r="D128" s="131"/>
      <c r="E128" s="20">
        <f t="shared" si="12"/>
        <v>0</v>
      </c>
      <c r="F128" s="131"/>
      <c r="G128" s="19">
        <f t="shared" si="13"/>
        <v>0</v>
      </c>
      <c r="H128" s="19">
        <f t="shared" si="14"/>
        <v>0</v>
      </c>
      <c r="I128" s="19">
        <f t="shared" si="15"/>
        <v>0</v>
      </c>
      <c r="J128" s="20">
        <f t="shared" si="16"/>
        <v>0</v>
      </c>
      <c r="K128" s="17"/>
      <c r="L128" s="16">
        <f t="shared" si="17"/>
        <v>0</v>
      </c>
      <c r="M128" s="21"/>
    </row>
    <row r="129" spans="1:13" s="87" customFormat="1" ht="15.75" customHeight="1">
      <c r="A129" s="92" t="s">
        <v>223</v>
      </c>
      <c r="B129" s="89">
        <v>22</v>
      </c>
      <c r="C129" s="90" t="s">
        <v>182</v>
      </c>
      <c r="D129" s="131"/>
      <c r="E129" s="20">
        <f t="shared" si="12"/>
        <v>0</v>
      </c>
      <c r="F129" s="131"/>
      <c r="G129" s="19">
        <f t="shared" si="13"/>
        <v>0</v>
      </c>
      <c r="H129" s="19">
        <f t="shared" si="14"/>
        <v>0</v>
      </c>
      <c r="I129" s="19">
        <f t="shared" si="15"/>
        <v>0</v>
      </c>
      <c r="J129" s="20">
        <f t="shared" si="16"/>
        <v>0</v>
      </c>
      <c r="K129" s="17"/>
      <c r="L129" s="16">
        <f t="shared" si="17"/>
        <v>0</v>
      </c>
      <c r="M129" s="21"/>
    </row>
    <row r="130" spans="1:13" s="87" customFormat="1" ht="15.75" customHeight="1">
      <c r="A130" s="92" t="s">
        <v>224</v>
      </c>
      <c r="B130" s="89">
        <v>85</v>
      </c>
      <c r="C130" s="90" t="s">
        <v>198</v>
      </c>
      <c r="D130" s="131"/>
      <c r="E130" s="20">
        <f t="shared" si="12"/>
        <v>0</v>
      </c>
      <c r="F130" s="131"/>
      <c r="G130" s="19">
        <f t="shared" si="13"/>
        <v>0</v>
      </c>
      <c r="H130" s="19">
        <f t="shared" si="14"/>
        <v>0</v>
      </c>
      <c r="I130" s="19">
        <f t="shared" si="15"/>
        <v>0</v>
      </c>
      <c r="J130" s="20">
        <f t="shared" si="16"/>
        <v>0</v>
      </c>
      <c r="K130" s="17"/>
      <c r="L130" s="16">
        <f t="shared" si="17"/>
        <v>0</v>
      </c>
      <c r="M130" s="21"/>
    </row>
    <row r="131" spans="1:13" s="87" customFormat="1" ht="15.75" customHeight="1">
      <c r="A131" s="92" t="s">
        <v>225</v>
      </c>
      <c r="B131" s="89">
        <v>106</v>
      </c>
      <c r="C131" s="90" t="s">
        <v>182</v>
      </c>
      <c r="D131" s="131"/>
      <c r="E131" s="20">
        <f t="shared" si="12"/>
        <v>0</v>
      </c>
      <c r="F131" s="131"/>
      <c r="G131" s="19">
        <f t="shared" si="13"/>
        <v>0</v>
      </c>
      <c r="H131" s="19">
        <f t="shared" si="14"/>
        <v>0</v>
      </c>
      <c r="I131" s="19">
        <f t="shared" si="15"/>
        <v>0</v>
      </c>
      <c r="J131" s="20">
        <f t="shared" si="16"/>
        <v>0</v>
      </c>
      <c r="K131" s="17"/>
      <c r="L131" s="16">
        <f t="shared" si="17"/>
        <v>0</v>
      </c>
      <c r="M131" s="21"/>
    </row>
    <row r="132" spans="1:13" s="87" customFormat="1" ht="15.75" customHeight="1">
      <c r="A132" s="92" t="s">
        <v>226</v>
      </c>
      <c r="B132" s="89">
        <v>30</v>
      </c>
      <c r="C132" s="90" t="s">
        <v>182</v>
      </c>
      <c r="D132" s="131"/>
      <c r="E132" s="20">
        <f t="shared" si="12"/>
        <v>0</v>
      </c>
      <c r="F132" s="131"/>
      <c r="G132" s="19">
        <f t="shared" si="13"/>
        <v>0</v>
      </c>
      <c r="H132" s="19">
        <f t="shared" si="14"/>
        <v>0</v>
      </c>
      <c r="I132" s="19">
        <f t="shared" si="15"/>
        <v>0</v>
      </c>
      <c r="J132" s="20">
        <f t="shared" si="16"/>
        <v>0</v>
      </c>
      <c r="K132" s="17"/>
      <c r="L132" s="16">
        <f t="shared" si="17"/>
        <v>0</v>
      </c>
      <c r="M132" s="21"/>
    </row>
    <row r="133" spans="1:13" s="87" customFormat="1" ht="15.75" customHeight="1">
      <c r="A133" s="92" t="s">
        <v>227</v>
      </c>
      <c r="B133" s="89">
        <v>60</v>
      </c>
      <c r="C133" s="90" t="s">
        <v>182</v>
      </c>
      <c r="D133" s="131"/>
      <c r="E133" s="20">
        <f t="shared" si="12"/>
        <v>0</v>
      </c>
      <c r="F133" s="131"/>
      <c r="G133" s="19">
        <f t="shared" si="13"/>
        <v>0</v>
      </c>
      <c r="H133" s="19">
        <f t="shared" si="14"/>
        <v>0</v>
      </c>
      <c r="I133" s="19">
        <f t="shared" si="15"/>
        <v>0</v>
      </c>
      <c r="J133" s="20">
        <f t="shared" si="16"/>
        <v>0</v>
      </c>
      <c r="K133" s="17"/>
      <c r="L133" s="16">
        <f t="shared" si="17"/>
        <v>0</v>
      </c>
      <c r="M133" s="21"/>
    </row>
    <row r="134" spans="1:13" s="87" customFormat="1" ht="15.75" customHeight="1">
      <c r="A134" s="92" t="s">
        <v>228</v>
      </c>
      <c r="B134" s="89">
        <v>180</v>
      </c>
      <c r="C134" s="90" t="s">
        <v>182</v>
      </c>
      <c r="D134" s="131"/>
      <c r="E134" s="20">
        <f t="shared" si="12"/>
        <v>0</v>
      </c>
      <c r="F134" s="131"/>
      <c r="G134" s="19">
        <f t="shared" si="13"/>
        <v>0</v>
      </c>
      <c r="H134" s="19">
        <f t="shared" si="14"/>
        <v>0</v>
      </c>
      <c r="I134" s="19">
        <f t="shared" si="15"/>
        <v>0</v>
      </c>
      <c r="J134" s="20">
        <f t="shared" si="16"/>
        <v>0</v>
      </c>
      <c r="K134" s="17"/>
      <c r="L134" s="16">
        <f t="shared" si="17"/>
        <v>0</v>
      </c>
      <c r="M134" s="21"/>
    </row>
    <row r="135" spans="1:13" s="87" customFormat="1" ht="15.75" customHeight="1">
      <c r="A135" s="92" t="s">
        <v>229</v>
      </c>
      <c r="B135" s="89">
        <v>1</v>
      </c>
      <c r="C135" s="90" t="s">
        <v>182</v>
      </c>
      <c r="D135" s="131"/>
      <c r="E135" s="20">
        <f t="shared" si="12"/>
        <v>0</v>
      </c>
      <c r="F135" s="131"/>
      <c r="G135" s="19">
        <f t="shared" si="13"/>
        <v>0</v>
      </c>
      <c r="H135" s="19">
        <f t="shared" si="14"/>
        <v>0</v>
      </c>
      <c r="I135" s="19">
        <f t="shared" si="15"/>
        <v>0</v>
      </c>
      <c r="J135" s="20">
        <f t="shared" si="16"/>
        <v>0</v>
      </c>
      <c r="K135" s="17"/>
      <c r="L135" s="16">
        <f t="shared" si="17"/>
        <v>0</v>
      </c>
      <c r="M135" s="21"/>
    </row>
    <row r="136" spans="1:13" s="87" customFormat="1" ht="15.75" customHeight="1">
      <c r="A136" s="92" t="s">
        <v>230</v>
      </c>
      <c r="B136" s="89">
        <v>2</v>
      </c>
      <c r="C136" s="90" t="s">
        <v>182</v>
      </c>
      <c r="D136" s="131"/>
      <c r="E136" s="20">
        <f t="shared" si="12"/>
        <v>0</v>
      </c>
      <c r="F136" s="131"/>
      <c r="G136" s="19">
        <f t="shared" si="13"/>
        <v>0</v>
      </c>
      <c r="H136" s="19">
        <f t="shared" si="14"/>
        <v>0</v>
      </c>
      <c r="I136" s="19">
        <f t="shared" si="15"/>
        <v>0</v>
      </c>
      <c r="J136" s="20">
        <f t="shared" si="16"/>
        <v>0</v>
      </c>
      <c r="K136" s="17"/>
      <c r="L136" s="16">
        <f t="shared" si="17"/>
        <v>0</v>
      </c>
      <c r="M136" s="21"/>
    </row>
    <row r="137" spans="1:13" s="91" customFormat="1" ht="15.75" customHeight="1">
      <c r="A137" s="65" t="s">
        <v>231</v>
      </c>
      <c r="B137" s="65"/>
      <c r="C137" s="65"/>
      <c r="D137" s="4"/>
      <c r="E137" s="65"/>
      <c r="F137" s="4"/>
      <c r="G137" s="65"/>
      <c r="H137" s="65"/>
      <c r="I137" s="65"/>
      <c r="J137" s="65"/>
      <c r="K137" s="4"/>
      <c r="L137" s="65"/>
      <c r="M137" s="65"/>
    </row>
    <row r="138" spans="1:13" s="87" customFormat="1" ht="15.75" customHeight="1">
      <c r="A138" s="92" t="s">
        <v>232</v>
      </c>
      <c r="B138" s="89">
        <v>1</v>
      </c>
      <c r="C138" s="90" t="s">
        <v>182</v>
      </c>
      <c r="D138" s="131"/>
      <c r="E138" s="20">
        <f t="shared" si="12"/>
        <v>0</v>
      </c>
      <c r="F138" s="131"/>
      <c r="G138" s="19">
        <f t="shared" si="13"/>
        <v>0</v>
      </c>
      <c r="H138" s="19">
        <f>+D138+F138</f>
        <v>0</v>
      </c>
      <c r="I138" s="19">
        <f>E138+G138</f>
        <v>0</v>
      </c>
      <c r="J138" s="20">
        <f>(K138/100)*I138</f>
        <v>0</v>
      </c>
      <c r="K138" s="17"/>
      <c r="L138" s="16">
        <f t="shared" si="17"/>
        <v>0</v>
      </c>
      <c r="M138" s="21"/>
    </row>
    <row r="139" spans="1:13" s="87" customFormat="1" ht="15.75" customHeight="1">
      <c r="A139" s="92" t="s">
        <v>233</v>
      </c>
      <c r="B139" s="89">
        <v>2</v>
      </c>
      <c r="C139" s="90" t="s">
        <v>182</v>
      </c>
      <c r="D139" s="131"/>
      <c r="E139" s="20">
        <f t="shared" si="12"/>
        <v>0</v>
      </c>
      <c r="F139" s="131"/>
      <c r="G139" s="19">
        <f t="shared" si="13"/>
        <v>0</v>
      </c>
      <c r="H139" s="19">
        <f t="shared" ref="H139:H179" si="18">+D139+F139</f>
        <v>0</v>
      </c>
      <c r="I139" s="19">
        <f t="shared" ref="I139:I147" si="19">E139+G139</f>
        <v>0</v>
      </c>
      <c r="J139" s="20">
        <f t="shared" ref="J139:J179" si="20">(K139/100)*I139</f>
        <v>0</v>
      </c>
      <c r="K139" s="17"/>
      <c r="L139" s="16">
        <f t="shared" si="17"/>
        <v>0</v>
      </c>
      <c r="M139" s="21"/>
    </row>
    <row r="140" spans="1:13" s="91" customFormat="1" ht="15.75" customHeight="1">
      <c r="A140" s="65" t="s">
        <v>234</v>
      </c>
      <c r="B140" s="65"/>
      <c r="C140" s="65"/>
      <c r="D140" s="4"/>
      <c r="E140" s="65"/>
      <c r="F140" s="4"/>
      <c r="G140" s="65"/>
      <c r="H140" s="65"/>
      <c r="I140" s="65"/>
      <c r="J140" s="65"/>
      <c r="K140" s="4"/>
      <c r="L140" s="65"/>
      <c r="M140" s="65"/>
    </row>
    <row r="141" spans="1:13" s="87" customFormat="1" ht="15.75" customHeight="1">
      <c r="A141" s="92" t="s">
        <v>235</v>
      </c>
      <c r="B141" s="89">
        <v>2</v>
      </c>
      <c r="C141" s="90" t="s">
        <v>182</v>
      </c>
      <c r="D141" s="131"/>
      <c r="E141" s="20">
        <f t="shared" si="12"/>
        <v>0</v>
      </c>
      <c r="F141" s="131"/>
      <c r="G141" s="19">
        <f t="shared" si="13"/>
        <v>0</v>
      </c>
      <c r="H141" s="19">
        <f t="shared" si="18"/>
        <v>0</v>
      </c>
      <c r="I141" s="19">
        <f t="shared" si="19"/>
        <v>0</v>
      </c>
      <c r="J141" s="20">
        <f t="shared" si="20"/>
        <v>0</v>
      </c>
      <c r="K141" s="17"/>
      <c r="L141" s="16">
        <f t="shared" si="17"/>
        <v>0</v>
      </c>
      <c r="M141" s="21"/>
    </row>
    <row r="142" spans="1:13" s="87" customFormat="1" ht="15.75" customHeight="1">
      <c r="A142" s="92" t="s">
        <v>236</v>
      </c>
      <c r="B142" s="89">
        <v>1</v>
      </c>
      <c r="C142" s="90" t="s">
        <v>182</v>
      </c>
      <c r="D142" s="131"/>
      <c r="E142" s="20">
        <f t="shared" si="12"/>
        <v>0</v>
      </c>
      <c r="F142" s="131"/>
      <c r="G142" s="19">
        <f t="shared" si="13"/>
        <v>0</v>
      </c>
      <c r="H142" s="19">
        <f t="shared" si="18"/>
        <v>0</v>
      </c>
      <c r="I142" s="19">
        <f t="shared" si="19"/>
        <v>0</v>
      </c>
      <c r="J142" s="20">
        <f t="shared" si="20"/>
        <v>0</v>
      </c>
      <c r="K142" s="17"/>
      <c r="L142" s="16">
        <f t="shared" si="17"/>
        <v>0</v>
      </c>
      <c r="M142" s="21"/>
    </row>
    <row r="143" spans="1:13" s="87" customFormat="1" ht="15.75" customHeight="1">
      <c r="A143" s="92" t="s">
        <v>237</v>
      </c>
      <c r="B143" s="89">
        <v>1</v>
      </c>
      <c r="C143" s="90" t="s">
        <v>182</v>
      </c>
      <c r="D143" s="131"/>
      <c r="E143" s="20">
        <f t="shared" si="12"/>
        <v>0</v>
      </c>
      <c r="F143" s="131"/>
      <c r="G143" s="19">
        <f t="shared" si="13"/>
        <v>0</v>
      </c>
      <c r="H143" s="19">
        <f t="shared" si="18"/>
        <v>0</v>
      </c>
      <c r="I143" s="19">
        <f t="shared" si="19"/>
        <v>0</v>
      </c>
      <c r="J143" s="20">
        <f t="shared" si="20"/>
        <v>0</v>
      </c>
      <c r="K143" s="17"/>
      <c r="L143" s="16">
        <f t="shared" si="17"/>
        <v>0</v>
      </c>
      <c r="M143" s="21"/>
    </row>
    <row r="144" spans="1:13" s="87" customFormat="1" ht="15.75" customHeight="1">
      <c r="A144" s="92" t="s">
        <v>238</v>
      </c>
      <c r="B144" s="89">
        <v>2</v>
      </c>
      <c r="C144" s="90" t="s">
        <v>182</v>
      </c>
      <c r="D144" s="131"/>
      <c r="E144" s="20">
        <f t="shared" si="12"/>
        <v>0</v>
      </c>
      <c r="F144" s="131"/>
      <c r="G144" s="19">
        <f t="shared" si="13"/>
        <v>0</v>
      </c>
      <c r="H144" s="19">
        <f t="shared" si="18"/>
        <v>0</v>
      </c>
      <c r="I144" s="19">
        <f t="shared" si="19"/>
        <v>0</v>
      </c>
      <c r="J144" s="20">
        <f t="shared" si="20"/>
        <v>0</v>
      </c>
      <c r="K144" s="17"/>
      <c r="L144" s="16">
        <f t="shared" si="17"/>
        <v>0</v>
      </c>
      <c r="M144" s="21"/>
    </row>
    <row r="145" spans="1:13" s="87" customFormat="1" ht="15.75" customHeight="1">
      <c r="A145" s="92" t="s">
        <v>239</v>
      </c>
      <c r="B145" s="89">
        <v>4</v>
      </c>
      <c r="C145" s="90" t="s">
        <v>182</v>
      </c>
      <c r="D145" s="131"/>
      <c r="E145" s="20">
        <f t="shared" si="12"/>
        <v>0</v>
      </c>
      <c r="F145" s="131"/>
      <c r="G145" s="19">
        <f t="shared" si="13"/>
        <v>0</v>
      </c>
      <c r="H145" s="19">
        <f t="shared" si="18"/>
        <v>0</v>
      </c>
      <c r="I145" s="19">
        <f t="shared" si="19"/>
        <v>0</v>
      </c>
      <c r="J145" s="20">
        <f t="shared" si="20"/>
        <v>0</v>
      </c>
      <c r="K145" s="17"/>
      <c r="L145" s="16">
        <f t="shared" si="17"/>
        <v>0</v>
      </c>
      <c r="M145" s="21"/>
    </row>
    <row r="146" spans="1:13" s="87" customFormat="1" ht="15.75" customHeight="1">
      <c r="A146" s="92" t="s">
        <v>240</v>
      </c>
      <c r="B146" s="89">
        <v>14</v>
      </c>
      <c r="C146" s="90" t="s">
        <v>182</v>
      </c>
      <c r="D146" s="131"/>
      <c r="E146" s="20">
        <f t="shared" si="12"/>
        <v>0</v>
      </c>
      <c r="F146" s="131"/>
      <c r="G146" s="19">
        <f t="shared" si="13"/>
        <v>0</v>
      </c>
      <c r="H146" s="19">
        <f t="shared" si="18"/>
        <v>0</v>
      </c>
      <c r="I146" s="19">
        <f t="shared" si="19"/>
        <v>0</v>
      </c>
      <c r="J146" s="20">
        <f t="shared" si="20"/>
        <v>0</v>
      </c>
      <c r="K146" s="17"/>
      <c r="L146" s="16">
        <f t="shared" si="17"/>
        <v>0</v>
      </c>
      <c r="M146" s="21"/>
    </row>
    <row r="147" spans="1:13" s="87" customFormat="1" ht="15.75" customHeight="1">
      <c r="A147" s="92" t="s">
        <v>241</v>
      </c>
      <c r="B147" s="89">
        <v>3</v>
      </c>
      <c r="C147" s="90" t="s">
        <v>182</v>
      </c>
      <c r="D147" s="131"/>
      <c r="E147" s="20">
        <f t="shared" si="12"/>
        <v>0</v>
      </c>
      <c r="F147" s="131"/>
      <c r="G147" s="19">
        <f t="shared" si="13"/>
        <v>0</v>
      </c>
      <c r="H147" s="19">
        <f t="shared" si="18"/>
        <v>0</v>
      </c>
      <c r="I147" s="19">
        <f t="shared" si="19"/>
        <v>0</v>
      </c>
      <c r="J147" s="20">
        <f t="shared" si="20"/>
        <v>0</v>
      </c>
      <c r="K147" s="17"/>
      <c r="L147" s="16">
        <f t="shared" si="17"/>
        <v>0</v>
      </c>
      <c r="M147" s="21"/>
    </row>
    <row r="148" spans="1:13" s="87" customFormat="1" ht="15.75" customHeight="1">
      <c r="A148" s="92" t="s">
        <v>242</v>
      </c>
      <c r="B148" s="89">
        <v>6</v>
      </c>
      <c r="C148" s="90" t="s">
        <v>182</v>
      </c>
      <c r="D148" s="131"/>
      <c r="E148" s="20">
        <f>D148*B148</f>
        <v>0</v>
      </c>
      <c r="F148" s="131"/>
      <c r="G148" s="19">
        <f t="shared" si="13"/>
        <v>0</v>
      </c>
      <c r="H148" s="19">
        <f t="shared" si="18"/>
        <v>0</v>
      </c>
      <c r="I148" s="19">
        <f>E148+G148</f>
        <v>0</v>
      </c>
      <c r="J148" s="20">
        <f t="shared" si="20"/>
        <v>0</v>
      </c>
      <c r="K148" s="17"/>
      <c r="L148" s="16">
        <f t="shared" si="17"/>
        <v>0</v>
      </c>
      <c r="M148" s="21"/>
    </row>
    <row r="149" spans="1:13" s="87" customFormat="1" ht="15.75" customHeight="1">
      <c r="A149" s="92" t="s">
        <v>243</v>
      </c>
      <c r="B149" s="89">
        <v>1</v>
      </c>
      <c r="C149" s="90" t="s">
        <v>182</v>
      </c>
      <c r="D149" s="131"/>
      <c r="E149" s="20">
        <f>D149*B149</f>
        <v>0</v>
      </c>
      <c r="F149" s="131"/>
      <c r="G149" s="19">
        <f t="shared" si="13"/>
        <v>0</v>
      </c>
      <c r="H149" s="19">
        <f t="shared" si="18"/>
        <v>0</v>
      </c>
      <c r="I149" s="19">
        <f>E149+G149</f>
        <v>0</v>
      </c>
      <c r="J149" s="20">
        <f t="shared" si="20"/>
        <v>0</v>
      </c>
      <c r="K149" s="17"/>
      <c r="L149" s="16">
        <f t="shared" si="17"/>
        <v>0</v>
      </c>
      <c r="M149" s="21"/>
    </row>
    <row r="150" spans="1:13" s="87" customFormat="1" ht="15.75" customHeight="1">
      <c r="A150" s="92" t="s">
        <v>244</v>
      </c>
      <c r="B150" s="89">
        <v>2</v>
      </c>
      <c r="C150" s="90" t="s">
        <v>182</v>
      </c>
      <c r="D150" s="131"/>
      <c r="E150" s="20">
        <f t="shared" ref="E150:E179" si="21">D150*B150</f>
        <v>0</v>
      </c>
      <c r="F150" s="131"/>
      <c r="G150" s="19">
        <f t="shared" si="13"/>
        <v>0</v>
      </c>
      <c r="H150" s="19">
        <f t="shared" si="18"/>
        <v>0</v>
      </c>
      <c r="I150" s="19">
        <f t="shared" ref="I150:I179" si="22">E150+G150</f>
        <v>0</v>
      </c>
      <c r="J150" s="20">
        <f t="shared" si="20"/>
        <v>0</v>
      </c>
      <c r="K150" s="17"/>
      <c r="L150" s="16">
        <f t="shared" si="17"/>
        <v>0</v>
      </c>
      <c r="M150" s="21"/>
    </row>
    <row r="151" spans="1:13" s="87" customFormat="1" ht="15.75" customHeight="1">
      <c r="A151" s="92" t="s">
        <v>245</v>
      </c>
      <c r="B151" s="89">
        <v>1</v>
      </c>
      <c r="C151" s="90" t="s">
        <v>182</v>
      </c>
      <c r="D151" s="131"/>
      <c r="E151" s="20">
        <f t="shared" si="21"/>
        <v>0</v>
      </c>
      <c r="F151" s="131"/>
      <c r="G151" s="19">
        <f t="shared" si="13"/>
        <v>0</v>
      </c>
      <c r="H151" s="19">
        <f t="shared" si="18"/>
        <v>0</v>
      </c>
      <c r="I151" s="19">
        <f t="shared" si="22"/>
        <v>0</v>
      </c>
      <c r="J151" s="20">
        <f t="shared" si="20"/>
        <v>0</v>
      </c>
      <c r="K151" s="17"/>
      <c r="L151" s="16">
        <f t="shared" si="17"/>
        <v>0</v>
      </c>
      <c r="M151" s="21"/>
    </row>
    <row r="152" spans="1:13" s="87" customFormat="1" ht="15.75" customHeight="1">
      <c r="A152" s="92" t="s">
        <v>246</v>
      </c>
      <c r="B152" s="89">
        <v>1</v>
      </c>
      <c r="C152" s="90" t="s">
        <v>182</v>
      </c>
      <c r="D152" s="131"/>
      <c r="E152" s="20">
        <f t="shared" si="21"/>
        <v>0</v>
      </c>
      <c r="F152" s="131"/>
      <c r="G152" s="19">
        <f t="shared" si="13"/>
        <v>0</v>
      </c>
      <c r="H152" s="19">
        <f t="shared" si="18"/>
        <v>0</v>
      </c>
      <c r="I152" s="19">
        <f t="shared" si="22"/>
        <v>0</v>
      </c>
      <c r="J152" s="20">
        <f t="shared" si="20"/>
        <v>0</v>
      </c>
      <c r="K152" s="17"/>
      <c r="L152" s="16">
        <f t="shared" si="17"/>
        <v>0</v>
      </c>
      <c r="M152" s="21"/>
    </row>
    <row r="153" spans="1:13" s="91" customFormat="1" ht="15.75" customHeight="1">
      <c r="A153" s="65" t="s">
        <v>247</v>
      </c>
      <c r="B153" s="65"/>
      <c r="C153" s="65"/>
      <c r="D153" s="4"/>
      <c r="E153" s="65"/>
      <c r="F153" s="4"/>
      <c r="G153" s="65"/>
      <c r="H153" s="65"/>
      <c r="I153" s="65"/>
      <c r="J153" s="65"/>
      <c r="K153" s="4"/>
      <c r="L153" s="65"/>
      <c r="M153" s="65"/>
    </row>
    <row r="154" spans="1:13" s="87" customFormat="1" ht="15.75" customHeight="1">
      <c r="A154" s="92" t="s">
        <v>248</v>
      </c>
      <c r="B154" s="89">
        <v>26</v>
      </c>
      <c r="C154" s="90" t="s">
        <v>182</v>
      </c>
      <c r="D154" s="131"/>
      <c r="E154" s="20">
        <f t="shared" si="21"/>
        <v>0</v>
      </c>
      <c r="F154" s="131"/>
      <c r="G154" s="19">
        <f t="shared" ref="G154:G179" si="23">F154*B154</f>
        <v>0</v>
      </c>
      <c r="H154" s="19">
        <f t="shared" si="18"/>
        <v>0</v>
      </c>
      <c r="I154" s="19">
        <f t="shared" si="22"/>
        <v>0</v>
      </c>
      <c r="J154" s="20">
        <f t="shared" si="20"/>
        <v>0</v>
      </c>
      <c r="K154" s="17"/>
      <c r="L154" s="16">
        <f t="shared" ref="L154:L179" si="24">I154+J154</f>
        <v>0</v>
      </c>
      <c r="M154" s="21"/>
    </row>
    <row r="155" spans="1:13" s="87" customFormat="1" ht="15.75" customHeight="1">
      <c r="A155" s="92" t="s">
        <v>249</v>
      </c>
      <c r="B155" s="89">
        <v>1</v>
      </c>
      <c r="C155" s="90" t="s">
        <v>182</v>
      </c>
      <c r="D155" s="131"/>
      <c r="E155" s="20">
        <f t="shared" si="21"/>
        <v>0</v>
      </c>
      <c r="F155" s="131"/>
      <c r="G155" s="19">
        <f t="shared" si="23"/>
        <v>0</v>
      </c>
      <c r="H155" s="19">
        <f t="shared" si="18"/>
        <v>0</v>
      </c>
      <c r="I155" s="19">
        <f t="shared" si="22"/>
        <v>0</v>
      </c>
      <c r="J155" s="20">
        <f t="shared" si="20"/>
        <v>0</v>
      </c>
      <c r="K155" s="17"/>
      <c r="L155" s="16">
        <f t="shared" si="24"/>
        <v>0</v>
      </c>
      <c r="M155" s="21"/>
    </row>
    <row r="156" spans="1:13" s="87" customFormat="1" ht="15.75" customHeight="1">
      <c r="A156" s="92" t="s">
        <v>250</v>
      </c>
      <c r="B156" s="89">
        <v>2</v>
      </c>
      <c r="C156" s="90" t="s">
        <v>182</v>
      </c>
      <c r="D156" s="131"/>
      <c r="E156" s="20">
        <f t="shared" si="21"/>
        <v>0</v>
      </c>
      <c r="F156" s="131"/>
      <c r="G156" s="19">
        <f t="shared" si="23"/>
        <v>0</v>
      </c>
      <c r="H156" s="19">
        <f t="shared" si="18"/>
        <v>0</v>
      </c>
      <c r="I156" s="19">
        <f t="shared" si="22"/>
        <v>0</v>
      </c>
      <c r="J156" s="20">
        <f t="shared" si="20"/>
        <v>0</v>
      </c>
      <c r="K156" s="17"/>
      <c r="L156" s="16">
        <f t="shared" si="24"/>
        <v>0</v>
      </c>
      <c r="M156" s="21"/>
    </row>
    <row r="157" spans="1:13" s="87" customFormat="1" ht="15.75" customHeight="1">
      <c r="A157" s="92" t="s">
        <v>251</v>
      </c>
      <c r="B157" s="89">
        <v>3</v>
      </c>
      <c r="C157" s="90" t="s">
        <v>182</v>
      </c>
      <c r="D157" s="131"/>
      <c r="E157" s="20">
        <f t="shared" si="21"/>
        <v>0</v>
      </c>
      <c r="F157" s="131"/>
      <c r="G157" s="19">
        <f t="shared" si="23"/>
        <v>0</v>
      </c>
      <c r="H157" s="19">
        <f t="shared" si="18"/>
        <v>0</v>
      </c>
      <c r="I157" s="19">
        <f t="shared" si="22"/>
        <v>0</v>
      </c>
      <c r="J157" s="20">
        <f t="shared" si="20"/>
        <v>0</v>
      </c>
      <c r="K157" s="17"/>
      <c r="L157" s="16">
        <f t="shared" si="24"/>
        <v>0</v>
      </c>
      <c r="M157" s="21"/>
    </row>
    <row r="158" spans="1:13" s="87" customFormat="1" ht="15.75" customHeight="1">
      <c r="A158" s="92" t="s">
        <v>252</v>
      </c>
      <c r="B158" s="89">
        <v>2</v>
      </c>
      <c r="C158" s="90" t="s">
        <v>182</v>
      </c>
      <c r="D158" s="131"/>
      <c r="E158" s="20">
        <f t="shared" si="21"/>
        <v>0</v>
      </c>
      <c r="F158" s="131"/>
      <c r="G158" s="19">
        <f t="shared" si="23"/>
        <v>0</v>
      </c>
      <c r="H158" s="19">
        <f t="shared" si="18"/>
        <v>0</v>
      </c>
      <c r="I158" s="19">
        <f t="shared" si="22"/>
        <v>0</v>
      </c>
      <c r="J158" s="20">
        <f t="shared" si="20"/>
        <v>0</v>
      </c>
      <c r="K158" s="17"/>
      <c r="L158" s="16">
        <f t="shared" si="24"/>
        <v>0</v>
      </c>
      <c r="M158" s="21"/>
    </row>
    <row r="159" spans="1:13" s="87" customFormat="1" ht="15.75" customHeight="1">
      <c r="A159" s="92" t="s">
        <v>253</v>
      </c>
      <c r="B159" s="89">
        <v>2</v>
      </c>
      <c r="C159" s="90" t="s">
        <v>182</v>
      </c>
      <c r="D159" s="131"/>
      <c r="E159" s="20">
        <f t="shared" si="21"/>
        <v>0</v>
      </c>
      <c r="F159" s="131"/>
      <c r="G159" s="19">
        <f t="shared" si="23"/>
        <v>0</v>
      </c>
      <c r="H159" s="19">
        <f t="shared" si="18"/>
        <v>0</v>
      </c>
      <c r="I159" s="19">
        <f t="shared" si="22"/>
        <v>0</v>
      </c>
      <c r="J159" s="20">
        <f t="shared" si="20"/>
        <v>0</v>
      </c>
      <c r="K159" s="17"/>
      <c r="L159" s="16">
        <f t="shared" si="24"/>
        <v>0</v>
      </c>
      <c r="M159" s="21"/>
    </row>
    <row r="160" spans="1:13" s="87" customFormat="1" ht="15.75" customHeight="1">
      <c r="A160" s="93" t="s">
        <v>254</v>
      </c>
      <c r="B160" s="89">
        <v>4</v>
      </c>
      <c r="C160" s="90" t="s">
        <v>182</v>
      </c>
      <c r="D160" s="131"/>
      <c r="E160" s="20">
        <f t="shared" si="21"/>
        <v>0</v>
      </c>
      <c r="F160" s="131"/>
      <c r="G160" s="19">
        <f t="shared" si="23"/>
        <v>0</v>
      </c>
      <c r="H160" s="19">
        <f t="shared" si="18"/>
        <v>0</v>
      </c>
      <c r="I160" s="19">
        <f t="shared" si="22"/>
        <v>0</v>
      </c>
      <c r="J160" s="20">
        <f t="shared" si="20"/>
        <v>0</v>
      </c>
      <c r="K160" s="17"/>
      <c r="L160" s="16">
        <f t="shared" si="24"/>
        <v>0</v>
      </c>
      <c r="M160" s="21"/>
    </row>
    <row r="161" spans="1:13" s="87" customFormat="1" ht="15.75" customHeight="1">
      <c r="A161" s="93" t="s">
        <v>255</v>
      </c>
      <c r="B161" s="89">
        <v>6</v>
      </c>
      <c r="C161" s="90" t="s">
        <v>182</v>
      </c>
      <c r="D161" s="131"/>
      <c r="E161" s="20">
        <f t="shared" si="21"/>
        <v>0</v>
      </c>
      <c r="F161" s="131"/>
      <c r="G161" s="19">
        <f t="shared" si="23"/>
        <v>0</v>
      </c>
      <c r="H161" s="19">
        <f t="shared" si="18"/>
        <v>0</v>
      </c>
      <c r="I161" s="19">
        <f t="shared" si="22"/>
        <v>0</v>
      </c>
      <c r="J161" s="20">
        <f t="shared" si="20"/>
        <v>0</v>
      </c>
      <c r="K161" s="17"/>
      <c r="L161" s="16">
        <f t="shared" si="24"/>
        <v>0</v>
      </c>
      <c r="M161" s="21"/>
    </row>
    <row r="162" spans="1:13" s="87" customFormat="1" ht="15.75" customHeight="1">
      <c r="A162" s="93" t="s">
        <v>256</v>
      </c>
      <c r="B162" s="89">
        <v>1</v>
      </c>
      <c r="C162" s="90" t="s">
        <v>182</v>
      </c>
      <c r="D162" s="131"/>
      <c r="E162" s="20">
        <f t="shared" si="21"/>
        <v>0</v>
      </c>
      <c r="F162" s="131"/>
      <c r="G162" s="19">
        <f t="shared" si="23"/>
        <v>0</v>
      </c>
      <c r="H162" s="19">
        <f t="shared" si="18"/>
        <v>0</v>
      </c>
      <c r="I162" s="19">
        <f t="shared" si="22"/>
        <v>0</v>
      </c>
      <c r="J162" s="20">
        <f t="shared" si="20"/>
        <v>0</v>
      </c>
      <c r="K162" s="17"/>
      <c r="L162" s="16">
        <f t="shared" si="24"/>
        <v>0</v>
      </c>
      <c r="M162" s="21"/>
    </row>
    <row r="163" spans="1:13" s="87" customFormat="1" ht="15.75" customHeight="1">
      <c r="A163" s="93" t="s">
        <v>257</v>
      </c>
      <c r="B163" s="89">
        <v>3</v>
      </c>
      <c r="C163" s="90" t="s">
        <v>182</v>
      </c>
      <c r="D163" s="131"/>
      <c r="E163" s="20">
        <f t="shared" si="21"/>
        <v>0</v>
      </c>
      <c r="F163" s="131"/>
      <c r="G163" s="19">
        <f t="shared" si="23"/>
        <v>0</v>
      </c>
      <c r="H163" s="19">
        <f t="shared" si="18"/>
        <v>0</v>
      </c>
      <c r="I163" s="19">
        <f t="shared" si="22"/>
        <v>0</v>
      </c>
      <c r="J163" s="20">
        <f t="shared" si="20"/>
        <v>0</v>
      </c>
      <c r="K163" s="17"/>
      <c r="L163" s="16">
        <f t="shared" si="24"/>
        <v>0</v>
      </c>
      <c r="M163" s="21"/>
    </row>
    <row r="164" spans="1:13" s="87" customFormat="1" ht="15.75" customHeight="1">
      <c r="A164" s="93" t="s">
        <v>258</v>
      </c>
      <c r="B164" s="89">
        <v>1</v>
      </c>
      <c r="C164" s="90" t="s">
        <v>182</v>
      </c>
      <c r="D164" s="131"/>
      <c r="E164" s="20">
        <f t="shared" si="21"/>
        <v>0</v>
      </c>
      <c r="F164" s="131"/>
      <c r="G164" s="19">
        <f t="shared" si="23"/>
        <v>0</v>
      </c>
      <c r="H164" s="19">
        <f t="shared" si="18"/>
        <v>0</v>
      </c>
      <c r="I164" s="19">
        <f t="shared" si="22"/>
        <v>0</v>
      </c>
      <c r="J164" s="20">
        <f t="shared" si="20"/>
        <v>0</v>
      </c>
      <c r="K164" s="17"/>
      <c r="L164" s="16">
        <f t="shared" si="24"/>
        <v>0</v>
      </c>
      <c r="M164" s="21"/>
    </row>
    <row r="165" spans="1:13" s="87" customFormat="1" ht="15.75" customHeight="1">
      <c r="A165" s="93" t="s">
        <v>259</v>
      </c>
      <c r="B165" s="89">
        <v>1</v>
      </c>
      <c r="C165" s="90" t="s">
        <v>182</v>
      </c>
      <c r="D165" s="131"/>
      <c r="E165" s="20">
        <f t="shared" si="21"/>
        <v>0</v>
      </c>
      <c r="F165" s="131"/>
      <c r="G165" s="19">
        <f t="shared" si="23"/>
        <v>0</v>
      </c>
      <c r="H165" s="19">
        <f t="shared" si="18"/>
        <v>0</v>
      </c>
      <c r="I165" s="19">
        <f t="shared" si="22"/>
        <v>0</v>
      </c>
      <c r="J165" s="20">
        <f t="shared" si="20"/>
        <v>0</v>
      </c>
      <c r="K165" s="17"/>
      <c r="L165" s="16">
        <f t="shared" si="24"/>
        <v>0</v>
      </c>
      <c r="M165" s="21"/>
    </row>
    <row r="166" spans="1:13" s="91" customFormat="1" ht="15.75" customHeight="1">
      <c r="A166" s="65" t="s">
        <v>260</v>
      </c>
      <c r="B166" s="65"/>
      <c r="C166" s="65"/>
      <c r="D166" s="4"/>
      <c r="E166" s="65"/>
      <c r="F166" s="4"/>
      <c r="G166" s="65"/>
      <c r="H166" s="65"/>
      <c r="I166" s="65"/>
      <c r="J166" s="65"/>
      <c r="K166" s="4"/>
      <c r="L166" s="65"/>
      <c r="M166" s="65"/>
    </row>
    <row r="167" spans="1:13" s="87" customFormat="1" ht="15.75" customHeight="1">
      <c r="A167" s="93" t="s">
        <v>261</v>
      </c>
      <c r="B167" s="89">
        <v>79</v>
      </c>
      <c r="C167" s="90" t="s">
        <v>198</v>
      </c>
      <c r="D167" s="131"/>
      <c r="E167" s="20">
        <f t="shared" si="21"/>
        <v>0</v>
      </c>
      <c r="F167" s="131"/>
      <c r="G167" s="19">
        <f t="shared" si="23"/>
        <v>0</v>
      </c>
      <c r="H167" s="19">
        <f t="shared" si="18"/>
        <v>0</v>
      </c>
      <c r="I167" s="19">
        <f t="shared" si="22"/>
        <v>0</v>
      </c>
      <c r="J167" s="20">
        <f t="shared" si="20"/>
        <v>0</v>
      </c>
      <c r="K167" s="17"/>
      <c r="L167" s="16">
        <f t="shared" si="24"/>
        <v>0</v>
      </c>
      <c r="M167" s="21"/>
    </row>
    <row r="168" spans="1:13" s="87" customFormat="1" ht="15.75" customHeight="1">
      <c r="A168" s="93" t="s">
        <v>262</v>
      </c>
      <c r="B168" s="89">
        <v>18</v>
      </c>
      <c r="C168" s="90" t="s">
        <v>182</v>
      </c>
      <c r="D168" s="131"/>
      <c r="E168" s="20">
        <f t="shared" si="21"/>
        <v>0</v>
      </c>
      <c r="F168" s="131"/>
      <c r="G168" s="19">
        <f t="shared" si="23"/>
        <v>0</v>
      </c>
      <c r="H168" s="19">
        <f t="shared" si="18"/>
        <v>0</v>
      </c>
      <c r="I168" s="19">
        <f t="shared" si="22"/>
        <v>0</v>
      </c>
      <c r="J168" s="20">
        <f t="shared" si="20"/>
        <v>0</v>
      </c>
      <c r="K168" s="17"/>
      <c r="L168" s="16">
        <f t="shared" si="24"/>
        <v>0</v>
      </c>
      <c r="M168" s="21"/>
    </row>
    <row r="169" spans="1:13" s="87" customFormat="1" ht="15.75" customHeight="1">
      <c r="A169" s="93" t="s">
        <v>263</v>
      </c>
      <c r="B169" s="89">
        <v>16</v>
      </c>
      <c r="C169" s="90" t="s">
        <v>182</v>
      </c>
      <c r="D169" s="131"/>
      <c r="E169" s="20">
        <f t="shared" si="21"/>
        <v>0</v>
      </c>
      <c r="F169" s="131"/>
      <c r="G169" s="19">
        <f t="shared" si="23"/>
        <v>0</v>
      </c>
      <c r="H169" s="19">
        <f t="shared" si="18"/>
        <v>0</v>
      </c>
      <c r="I169" s="19">
        <f t="shared" si="22"/>
        <v>0</v>
      </c>
      <c r="J169" s="20">
        <f t="shared" si="20"/>
        <v>0</v>
      </c>
      <c r="K169" s="17"/>
      <c r="L169" s="16">
        <f t="shared" si="24"/>
        <v>0</v>
      </c>
      <c r="M169" s="21"/>
    </row>
    <row r="170" spans="1:13" s="87" customFormat="1" ht="15.75" customHeight="1">
      <c r="A170" s="93" t="s">
        <v>264</v>
      </c>
      <c r="B170" s="89">
        <v>9</v>
      </c>
      <c r="C170" s="90" t="s">
        <v>182</v>
      </c>
      <c r="D170" s="131"/>
      <c r="E170" s="20">
        <f t="shared" si="21"/>
        <v>0</v>
      </c>
      <c r="F170" s="131"/>
      <c r="G170" s="19">
        <f t="shared" si="23"/>
        <v>0</v>
      </c>
      <c r="H170" s="19">
        <f t="shared" si="18"/>
        <v>0</v>
      </c>
      <c r="I170" s="19">
        <f t="shared" si="22"/>
        <v>0</v>
      </c>
      <c r="J170" s="20">
        <f t="shared" si="20"/>
        <v>0</v>
      </c>
      <c r="K170" s="17"/>
      <c r="L170" s="16">
        <f t="shared" si="24"/>
        <v>0</v>
      </c>
      <c r="M170" s="21"/>
    </row>
    <row r="171" spans="1:13" s="87" customFormat="1" ht="15.75" customHeight="1">
      <c r="A171" s="93" t="s">
        <v>265</v>
      </c>
      <c r="B171" s="89">
        <v>2</v>
      </c>
      <c r="C171" s="90" t="s">
        <v>182</v>
      </c>
      <c r="D171" s="131"/>
      <c r="E171" s="20">
        <f t="shared" si="21"/>
        <v>0</v>
      </c>
      <c r="F171" s="131"/>
      <c r="G171" s="19">
        <f t="shared" si="23"/>
        <v>0</v>
      </c>
      <c r="H171" s="19">
        <f t="shared" si="18"/>
        <v>0</v>
      </c>
      <c r="I171" s="19">
        <f t="shared" si="22"/>
        <v>0</v>
      </c>
      <c r="J171" s="20">
        <f t="shared" si="20"/>
        <v>0</v>
      </c>
      <c r="K171" s="17"/>
      <c r="L171" s="16">
        <f t="shared" si="24"/>
        <v>0</v>
      </c>
      <c r="M171" s="21"/>
    </row>
    <row r="172" spans="1:13" s="87" customFormat="1" ht="15.75" customHeight="1">
      <c r="A172" s="93" t="s">
        <v>266</v>
      </c>
      <c r="B172" s="89">
        <v>11</v>
      </c>
      <c r="C172" s="90" t="s">
        <v>182</v>
      </c>
      <c r="D172" s="131"/>
      <c r="E172" s="20">
        <f t="shared" si="21"/>
        <v>0</v>
      </c>
      <c r="F172" s="131"/>
      <c r="G172" s="19">
        <f t="shared" si="23"/>
        <v>0</v>
      </c>
      <c r="H172" s="19">
        <f t="shared" si="18"/>
        <v>0</v>
      </c>
      <c r="I172" s="19">
        <f t="shared" si="22"/>
        <v>0</v>
      </c>
      <c r="J172" s="20">
        <f t="shared" si="20"/>
        <v>0</v>
      </c>
      <c r="K172" s="17"/>
      <c r="L172" s="16">
        <f t="shared" si="24"/>
        <v>0</v>
      </c>
      <c r="M172" s="21"/>
    </row>
    <row r="173" spans="1:13" s="87" customFormat="1" ht="15.75" customHeight="1">
      <c r="A173" s="93" t="s">
        <v>267</v>
      </c>
      <c r="B173" s="89">
        <v>79</v>
      </c>
      <c r="C173" s="90" t="s">
        <v>182</v>
      </c>
      <c r="D173" s="131"/>
      <c r="E173" s="20">
        <f t="shared" si="21"/>
        <v>0</v>
      </c>
      <c r="F173" s="131"/>
      <c r="G173" s="19">
        <f t="shared" si="23"/>
        <v>0</v>
      </c>
      <c r="H173" s="19">
        <f t="shared" si="18"/>
        <v>0</v>
      </c>
      <c r="I173" s="19">
        <f t="shared" si="22"/>
        <v>0</v>
      </c>
      <c r="J173" s="20">
        <f t="shared" si="20"/>
        <v>0</v>
      </c>
      <c r="K173" s="17"/>
      <c r="L173" s="16">
        <f t="shared" si="24"/>
        <v>0</v>
      </c>
      <c r="M173" s="21"/>
    </row>
    <row r="174" spans="1:13" s="87" customFormat="1" ht="15.75" customHeight="1">
      <c r="A174" s="93" t="s">
        <v>268</v>
      </c>
      <c r="B174" s="89">
        <v>78</v>
      </c>
      <c r="C174" s="90" t="s">
        <v>182</v>
      </c>
      <c r="D174" s="131"/>
      <c r="E174" s="20">
        <f t="shared" si="21"/>
        <v>0</v>
      </c>
      <c r="F174" s="131"/>
      <c r="G174" s="19">
        <f t="shared" si="23"/>
        <v>0</v>
      </c>
      <c r="H174" s="19">
        <f t="shared" si="18"/>
        <v>0</v>
      </c>
      <c r="I174" s="19">
        <f t="shared" si="22"/>
        <v>0</v>
      </c>
      <c r="J174" s="20">
        <f t="shared" si="20"/>
        <v>0</v>
      </c>
      <c r="K174" s="17"/>
      <c r="L174" s="16">
        <f t="shared" si="24"/>
        <v>0</v>
      </c>
      <c r="M174" s="21"/>
    </row>
    <row r="175" spans="1:13" s="87" customFormat="1" ht="15.75" customHeight="1">
      <c r="A175" s="93" t="s">
        <v>269</v>
      </c>
      <c r="B175" s="89">
        <v>3</v>
      </c>
      <c r="C175" s="90" t="s">
        <v>182</v>
      </c>
      <c r="D175" s="131"/>
      <c r="E175" s="20">
        <f t="shared" si="21"/>
        <v>0</v>
      </c>
      <c r="F175" s="131"/>
      <c r="G175" s="19">
        <f t="shared" si="23"/>
        <v>0</v>
      </c>
      <c r="H175" s="19">
        <f t="shared" si="18"/>
        <v>0</v>
      </c>
      <c r="I175" s="19">
        <f t="shared" si="22"/>
        <v>0</v>
      </c>
      <c r="J175" s="20">
        <f t="shared" si="20"/>
        <v>0</v>
      </c>
      <c r="K175" s="17"/>
      <c r="L175" s="16">
        <f t="shared" si="24"/>
        <v>0</v>
      </c>
      <c r="M175" s="21"/>
    </row>
    <row r="176" spans="1:13" s="87" customFormat="1" ht="15.75" customHeight="1">
      <c r="A176" s="93" t="s">
        <v>270</v>
      </c>
      <c r="B176" s="89">
        <v>79</v>
      </c>
      <c r="C176" s="90" t="s">
        <v>182</v>
      </c>
      <c r="D176" s="131"/>
      <c r="E176" s="20">
        <f t="shared" si="21"/>
        <v>0</v>
      </c>
      <c r="F176" s="131"/>
      <c r="G176" s="19">
        <f t="shared" si="23"/>
        <v>0</v>
      </c>
      <c r="H176" s="19">
        <f t="shared" si="18"/>
        <v>0</v>
      </c>
      <c r="I176" s="19">
        <f t="shared" si="22"/>
        <v>0</v>
      </c>
      <c r="J176" s="20">
        <f t="shared" si="20"/>
        <v>0</v>
      </c>
      <c r="K176" s="17"/>
      <c r="L176" s="16">
        <f t="shared" si="24"/>
        <v>0</v>
      </c>
      <c r="M176" s="21"/>
    </row>
    <row r="177" spans="1:13" s="87" customFormat="1" ht="15.75" customHeight="1">
      <c r="A177" s="93" t="s">
        <v>271</v>
      </c>
      <c r="B177" s="89">
        <v>112</v>
      </c>
      <c r="C177" s="90" t="s">
        <v>182</v>
      </c>
      <c r="D177" s="131"/>
      <c r="E177" s="20">
        <f t="shared" si="21"/>
        <v>0</v>
      </c>
      <c r="F177" s="131"/>
      <c r="G177" s="19">
        <f t="shared" si="23"/>
        <v>0</v>
      </c>
      <c r="H177" s="19">
        <f t="shared" si="18"/>
        <v>0</v>
      </c>
      <c r="I177" s="19">
        <f t="shared" si="22"/>
        <v>0</v>
      </c>
      <c r="J177" s="20">
        <f t="shared" si="20"/>
        <v>0</v>
      </c>
      <c r="K177" s="17"/>
      <c r="L177" s="16">
        <f t="shared" si="24"/>
        <v>0</v>
      </c>
      <c r="M177" s="21"/>
    </row>
    <row r="178" spans="1:13" s="87" customFormat="1" ht="15.75" customHeight="1">
      <c r="A178" s="93" t="s">
        <v>272</v>
      </c>
      <c r="B178" s="89">
        <v>349</v>
      </c>
      <c r="C178" s="90" t="s">
        <v>182</v>
      </c>
      <c r="D178" s="131"/>
      <c r="E178" s="20">
        <f t="shared" si="21"/>
        <v>0</v>
      </c>
      <c r="F178" s="131"/>
      <c r="G178" s="19">
        <f t="shared" si="23"/>
        <v>0</v>
      </c>
      <c r="H178" s="19">
        <f t="shared" si="18"/>
        <v>0</v>
      </c>
      <c r="I178" s="19">
        <f t="shared" si="22"/>
        <v>0</v>
      </c>
      <c r="J178" s="20">
        <f t="shared" si="20"/>
        <v>0</v>
      </c>
      <c r="K178" s="17"/>
      <c r="L178" s="16">
        <f t="shared" si="24"/>
        <v>0</v>
      </c>
      <c r="M178" s="21"/>
    </row>
    <row r="179" spans="1:13" s="87" customFormat="1" ht="15.75" customHeight="1">
      <c r="A179" s="93" t="s">
        <v>273</v>
      </c>
      <c r="B179" s="89">
        <v>237</v>
      </c>
      <c r="C179" s="90" t="s">
        <v>182</v>
      </c>
      <c r="D179" s="131"/>
      <c r="E179" s="20">
        <f t="shared" si="21"/>
        <v>0</v>
      </c>
      <c r="F179" s="131"/>
      <c r="G179" s="19">
        <f t="shared" si="23"/>
        <v>0</v>
      </c>
      <c r="H179" s="19">
        <f t="shared" si="18"/>
        <v>0</v>
      </c>
      <c r="I179" s="19">
        <f t="shared" si="22"/>
        <v>0</v>
      </c>
      <c r="J179" s="20">
        <f t="shared" si="20"/>
        <v>0</v>
      </c>
      <c r="K179" s="17"/>
      <c r="L179" s="16">
        <f t="shared" si="24"/>
        <v>0</v>
      </c>
      <c r="M179" s="21"/>
    </row>
    <row r="180" spans="1:13" s="91" customFormat="1" ht="15.75" customHeight="1">
      <c r="A180" s="65" t="s">
        <v>274</v>
      </c>
      <c r="B180" s="65"/>
      <c r="C180" s="65"/>
      <c r="D180" s="4"/>
      <c r="E180" s="65"/>
      <c r="F180" s="4"/>
      <c r="G180" s="65"/>
      <c r="H180" s="65"/>
      <c r="I180" s="65"/>
      <c r="J180" s="65"/>
      <c r="K180" s="4"/>
      <c r="L180" s="65"/>
      <c r="M180" s="65"/>
    </row>
    <row r="181" spans="1:13" s="87" customFormat="1" ht="15.75" customHeight="1">
      <c r="A181" s="93" t="s">
        <v>275</v>
      </c>
      <c r="B181" s="89">
        <v>31.3</v>
      </c>
      <c r="C181" s="90" t="s">
        <v>198</v>
      </c>
      <c r="D181" s="131"/>
      <c r="E181" s="20">
        <f t="shared" ref="E181:E196" si="25">D181*B181</f>
        <v>0</v>
      </c>
      <c r="F181" s="131"/>
      <c r="G181" s="19">
        <f t="shared" ref="G181:G196" si="26">F181*B181</f>
        <v>0</v>
      </c>
      <c r="H181" s="19">
        <f t="shared" ref="H181:H196" si="27">+D181+F181</f>
        <v>0</v>
      </c>
      <c r="I181" s="19">
        <f t="shared" ref="I181:I196" si="28">E181+G181</f>
        <v>0</v>
      </c>
      <c r="J181" s="20">
        <f t="shared" ref="J181:J196" si="29">(K181/100)*I181</f>
        <v>0</v>
      </c>
      <c r="K181" s="17"/>
      <c r="L181" s="16">
        <f t="shared" ref="L181:L196" si="30">I181+J181</f>
        <v>0</v>
      </c>
      <c r="M181" s="21"/>
    </row>
    <row r="182" spans="1:13" s="87" customFormat="1" ht="15.75" customHeight="1">
      <c r="A182" s="93" t="s">
        <v>276</v>
      </c>
      <c r="B182" s="89">
        <v>8.3000000000000007</v>
      </c>
      <c r="C182" s="90" t="s">
        <v>198</v>
      </c>
      <c r="D182" s="131"/>
      <c r="E182" s="20">
        <f t="shared" si="25"/>
        <v>0</v>
      </c>
      <c r="F182" s="131"/>
      <c r="G182" s="19">
        <f t="shared" si="26"/>
        <v>0</v>
      </c>
      <c r="H182" s="19">
        <f t="shared" si="27"/>
        <v>0</v>
      </c>
      <c r="I182" s="19">
        <f t="shared" si="28"/>
        <v>0</v>
      </c>
      <c r="J182" s="20">
        <f t="shared" si="29"/>
        <v>0</v>
      </c>
      <c r="K182" s="17"/>
      <c r="L182" s="16">
        <f t="shared" si="30"/>
        <v>0</v>
      </c>
      <c r="M182" s="21"/>
    </row>
    <row r="183" spans="1:13" s="87" customFormat="1" ht="15.75" customHeight="1">
      <c r="A183" s="93" t="s">
        <v>277</v>
      </c>
      <c r="B183" s="89">
        <v>1</v>
      </c>
      <c r="C183" s="90" t="s">
        <v>182</v>
      </c>
      <c r="D183" s="131"/>
      <c r="E183" s="20">
        <f t="shared" si="25"/>
        <v>0</v>
      </c>
      <c r="F183" s="131"/>
      <c r="G183" s="19">
        <f t="shared" si="26"/>
        <v>0</v>
      </c>
      <c r="H183" s="19">
        <f t="shared" si="27"/>
        <v>0</v>
      </c>
      <c r="I183" s="19">
        <f t="shared" si="28"/>
        <v>0</v>
      </c>
      <c r="J183" s="20">
        <f t="shared" si="29"/>
        <v>0</v>
      </c>
      <c r="K183" s="17"/>
      <c r="L183" s="16">
        <f t="shared" si="30"/>
        <v>0</v>
      </c>
      <c r="M183" s="21"/>
    </row>
    <row r="184" spans="1:13" s="87" customFormat="1" ht="15.75" customHeight="1">
      <c r="A184" s="93" t="s">
        <v>278</v>
      </c>
      <c r="B184" s="89">
        <v>2</v>
      </c>
      <c r="C184" s="90" t="s">
        <v>182</v>
      </c>
      <c r="D184" s="131"/>
      <c r="E184" s="20">
        <f t="shared" si="25"/>
        <v>0</v>
      </c>
      <c r="F184" s="131"/>
      <c r="G184" s="19">
        <f t="shared" si="26"/>
        <v>0</v>
      </c>
      <c r="H184" s="19">
        <f t="shared" si="27"/>
        <v>0</v>
      </c>
      <c r="I184" s="19">
        <f t="shared" si="28"/>
        <v>0</v>
      </c>
      <c r="J184" s="20">
        <f t="shared" si="29"/>
        <v>0</v>
      </c>
      <c r="K184" s="17"/>
      <c r="L184" s="16">
        <f t="shared" si="30"/>
        <v>0</v>
      </c>
      <c r="M184" s="21"/>
    </row>
    <row r="185" spans="1:13" s="87" customFormat="1" ht="15.75" customHeight="1">
      <c r="A185" s="93" t="s">
        <v>279</v>
      </c>
      <c r="B185" s="89">
        <v>2</v>
      </c>
      <c r="C185" s="90" t="s">
        <v>182</v>
      </c>
      <c r="D185" s="131"/>
      <c r="E185" s="20">
        <f t="shared" si="25"/>
        <v>0</v>
      </c>
      <c r="F185" s="131"/>
      <c r="G185" s="19">
        <f t="shared" si="26"/>
        <v>0</v>
      </c>
      <c r="H185" s="19">
        <f t="shared" si="27"/>
        <v>0</v>
      </c>
      <c r="I185" s="19">
        <f t="shared" si="28"/>
        <v>0</v>
      </c>
      <c r="J185" s="20">
        <f t="shared" si="29"/>
        <v>0</v>
      </c>
      <c r="K185" s="17"/>
      <c r="L185" s="16">
        <f t="shared" si="30"/>
        <v>0</v>
      </c>
      <c r="M185" s="21"/>
    </row>
    <row r="186" spans="1:13" s="87" customFormat="1" ht="15.75" customHeight="1">
      <c r="A186" s="93" t="s">
        <v>280</v>
      </c>
      <c r="B186" s="89">
        <v>1</v>
      </c>
      <c r="C186" s="90" t="s">
        <v>182</v>
      </c>
      <c r="D186" s="131"/>
      <c r="E186" s="20">
        <f t="shared" si="25"/>
        <v>0</v>
      </c>
      <c r="F186" s="131"/>
      <c r="G186" s="19">
        <f t="shared" si="26"/>
        <v>0</v>
      </c>
      <c r="H186" s="19">
        <f t="shared" si="27"/>
        <v>0</v>
      </c>
      <c r="I186" s="19">
        <f t="shared" si="28"/>
        <v>0</v>
      </c>
      <c r="J186" s="20">
        <f t="shared" si="29"/>
        <v>0</v>
      </c>
      <c r="K186" s="17"/>
      <c r="L186" s="16">
        <f t="shared" si="30"/>
        <v>0</v>
      </c>
      <c r="M186" s="21"/>
    </row>
    <row r="187" spans="1:13" s="87" customFormat="1" ht="15.75" customHeight="1">
      <c r="A187" s="93" t="s">
        <v>281</v>
      </c>
      <c r="B187" s="89">
        <v>10</v>
      </c>
      <c r="C187" s="90" t="s">
        <v>182</v>
      </c>
      <c r="D187" s="131"/>
      <c r="E187" s="20">
        <f t="shared" si="25"/>
        <v>0</v>
      </c>
      <c r="F187" s="131"/>
      <c r="G187" s="19">
        <f t="shared" si="26"/>
        <v>0</v>
      </c>
      <c r="H187" s="19">
        <f t="shared" si="27"/>
        <v>0</v>
      </c>
      <c r="I187" s="19">
        <f t="shared" si="28"/>
        <v>0</v>
      </c>
      <c r="J187" s="20">
        <f t="shared" si="29"/>
        <v>0</v>
      </c>
      <c r="K187" s="17"/>
      <c r="L187" s="16">
        <f t="shared" si="30"/>
        <v>0</v>
      </c>
      <c r="M187" s="21"/>
    </row>
    <row r="188" spans="1:13" s="87" customFormat="1" ht="15.75" customHeight="1">
      <c r="A188" s="93" t="s">
        <v>282</v>
      </c>
      <c r="B188" s="89">
        <v>4</v>
      </c>
      <c r="C188" s="90" t="s">
        <v>182</v>
      </c>
      <c r="D188" s="131"/>
      <c r="E188" s="20">
        <f t="shared" si="25"/>
        <v>0</v>
      </c>
      <c r="F188" s="131"/>
      <c r="G188" s="19">
        <f t="shared" si="26"/>
        <v>0</v>
      </c>
      <c r="H188" s="19">
        <f t="shared" si="27"/>
        <v>0</v>
      </c>
      <c r="I188" s="19">
        <f t="shared" si="28"/>
        <v>0</v>
      </c>
      <c r="J188" s="20">
        <f t="shared" si="29"/>
        <v>0</v>
      </c>
      <c r="K188" s="17"/>
      <c r="L188" s="16">
        <f t="shared" si="30"/>
        <v>0</v>
      </c>
      <c r="M188" s="21"/>
    </row>
    <row r="189" spans="1:13" s="87" customFormat="1" ht="15.75" customHeight="1">
      <c r="A189" s="93" t="s">
        <v>283</v>
      </c>
      <c r="B189" s="89">
        <v>20</v>
      </c>
      <c r="C189" s="90" t="s">
        <v>182</v>
      </c>
      <c r="D189" s="131"/>
      <c r="E189" s="20">
        <f t="shared" si="25"/>
        <v>0</v>
      </c>
      <c r="F189" s="131"/>
      <c r="G189" s="19">
        <f t="shared" si="26"/>
        <v>0</v>
      </c>
      <c r="H189" s="19">
        <f t="shared" si="27"/>
        <v>0</v>
      </c>
      <c r="I189" s="19">
        <f t="shared" si="28"/>
        <v>0</v>
      </c>
      <c r="J189" s="20">
        <f t="shared" si="29"/>
        <v>0</v>
      </c>
      <c r="K189" s="17"/>
      <c r="L189" s="16">
        <f t="shared" si="30"/>
        <v>0</v>
      </c>
      <c r="M189" s="21"/>
    </row>
    <row r="190" spans="1:13" s="87" customFormat="1" ht="15.75" customHeight="1">
      <c r="A190" s="93" t="s">
        <v>284</v>
      </c>
      <c r="B190" s="89">
        <v>5</v>
      </c>
      <c r="C190" s="90" t="s">
        <v>182</v>
      </c>
      <c r="D190" s="131"/>
      <c r="E190" s="20">
        <f t="shared" si="25"/>
        <v>0</v>
      </c>
      <c r="F190" s="131"/>
      <c r="G190" s="19">
        <f t="shared" si="26"/>
        <v>0</v>
      </c>
      <c r="H190" s="19">
        <f t="shared" si="27"/>
        <v>0</v>
      </c>
      <c r="I190" s="19">
        <f t="shared" si="28"/>
        <v>0</v>
      </c>
      <c r="J190" s="20">
        <f t="shared" si="29"/>
        <v>0</v>
      </c>
      <c r="K190" s="17"/>
      <c r="L190" s="16">
        <f t="shared" si="30"/>
        <v>0</v>
      </c>
      <c r="M190" s="21"/>
    </row>
    <row r="191" spans="1:13" s="87" customFormat="1" ht="15.75" customHeight="1">
      <c r="A191" s="93" t="s">
        <v>285</v>
      </c>
      <c r="B191" s="89">
        <v>1</v>
      </c>
      <c r="C191" s="90" t="s">
        <v>182</v>
      </c>
      <c r="D191" s="131"/>
      <c r="E191" s="20">
        <f t="shared" si="25"/>
        <v>0</v>
      </c>
      <c r="F191" s="131"/>
      <c r="G191" s="19">
        <f t="shared" si="26"/>
        <v>0</v>
      </c>
      <c r="H191" s="19">
        <f t="shared" si="27"/>
        <v>0</v>
      </c>
      <c r="I191" s="19">
        <f t="shared" si="28"/>
        <v>0</v>
      </c>
      <c r="J191" s="20">
        <f t="shared" si="29"/>
        <v>0</v>
      </c>
      <c r="K191" s="17"/>
      <c r="L191" s="16">
        <f t="shared" si="30"/>
        <v>0</v>
      </c>
      <c r="M191" s="21"/>
    </row>
    <row r="192" spans="1:13" s="87" customFormat="1" ht="15.75" customHeight="1">
      <c r="A192" s="93" t="s">
        <v>286</v>
      </c>
      <c r="B192" s="89">
        <v>20</v>
      </c>
      <c r="C192" s="90" t="s">
        <v>182</v>
      </c>
      <c r="D192" s="131"/>
      <c r="E192" s="20">
        <f t="shared" si="25"/>
        <v>0</v>
      </c>
      <c r="F192" s="131"/>
      <c r="G192" s="19">
        <f t="shared" si="26"/>
        <v>0</v>
      </c>
      <c r="H192" s="19">
        <f t="shared" si="27"/>
        <v>0</v>
      </c>
      <c r="I192" s="19">
        <f t="shared" si="28"/>
        <v>0</v>
      </c>
      <c r="J192" s="20">
        <f t="shared" si="29"/>
        <v>0</v>
      </c>
      <c r="K192" s="17"/>
      <c r="L192" s="16">
        <f t="shared" si="30"/>
        <v>0</v>
      </c>
      <c r="M192" s="21"/>
    </row>
    <row r="193" spans="1:13" s="87" customFormat="1" ht="15.75" customHeight="1">
      <c r="A193" s="93" t="s">
        <v>287</v>
      </c>
      <c r="B193" s="89">
        <v>4</v>
      </c>
      <c r="C193" s="90" t="s">
        <v>182</v>
      </c>
      <c r="D193" s="131"/>
      <c r="E193" s="20">
        <f t="shared" si="25"/>
        <v>0</v>
      </c>
      <c r="F193" s="131"/>
      <c r="G193" s="19">
        <f t="shared" si="26"/>
        <v>0</v>
      </c>
      <c r="H193" s="19">
        <f t="shared" si="27"/>
        <v>0</v>
      </c>
      <c r="I193" s="19">
        <f t="shared" si="28"/>
        <v>0</v>
      </c>
      <c r="J193" s="20">
        <f t="shared" si="29"/>
        <v>0</v>
      </c>
      <c r="K193" s="17"/>
      <c r="L193" s="16">
        <f t="shared" si="30"/>
        <v>0</v>
      </c>
      <c r="M193" s="21"/>
    </row>
    <row r="194" spans="1:13" s="87" customFormat="1" ht="15.75" customHeight="1">
      <c r="A194" s="93" t="s">
        <v>288</v>
      </c>
      <c r="B194" s="89">
        <v>80</v>
      </c>
      <c r="C194" s="90" t="s">
        <v>182</v>
      </c>
      <c r="D194" s="131"/>
      <c r="E194" s="20">
        <f t="shared" si="25"/>
        <v>0</v>
      </c>
      <c r="F194" s="131"/>
      <c r="G194" s="19">
        <f t="shared" si="26"/>
        <v>0</v>
      </c>
      <c r="H194" s="19">
        <f t="shared" si="27"/>
        <v>0</v>
      </c>
      <c r="I194" s="19">
        <f t="shared" si="28"/>
        <v>0</v>
      </c>
      <c r="J194" s="20">
        <f t="shared" si="29"/>
        <v>0</v>
      </c>
      <c r="K194" s="17"/>
      <c r="L194" s="16">
        <f t="shared" si="30"/>
        <v>0</v>
      </c>
      <c r="M194" s="21"/>
    </row>
    <row r="195" spans="1:13" s="87" customFormat="1" ht="15.75" customHeight="1">
      <c r="A195" s="93" t="s">
        <v>289</v>
      </c>
      <c r="B195" s="89">
        <v>170</v>
      </c>
      <c r="C195" s="90" t="s">
        <v>182</v>
      </c>
      <c r="D195" s="131"/>
      <c r="E195" s="20">
        <f t="shared" si="25"/>
        <v>0</v>
      </c>
      <c r="F195" s="131"/>
      <c r="G195" s="19">
        <f t="shared" si="26"/>
        <v>0</v>
      </c>
      <c r="H195" s="19">
        <f t="shared" si="27"/>
        <v>0</v>
      </c>
      <c r="I195" s="19">
        <f t="shared" si="28"/>
        <v>0</v>
      </c>
      <c r="J195" s="20">
        <f t="shared" si="29"/>
        <v>0</v>
      </c>
      <c r="K195" s="17"/>
      <c r="L195" s="16">
        <f t="shared" si="30"/>
        <v>0</v>
      </c>
      <c r="M195" s="21"/>
    </row>
    <row r="196" spans="1:13" s="87" customFormat="1" ht="15.75" customHeight="1">
      <c r="A196" s="93" t="s">
        <v>290</v>
      </c>
      <c r="B196" s="89">
        <v>170</v>
      </c>
      <c r="C196" s="90" t="s">
        <v>182</v>
      </c>
      <c r="D196" s="131"/>
      <c r="E196" s="20">
        <f t="shared" si="25"/>
        <v>0</v>
      </c>
      <c r="F196" s="131"/>
      <c r="G196" s="19">
        <f t="shared" si="26"/>
        <v>0</v>
      </c>
      <c r="H196" s="19">
        <f t="shared" si="27"/>
        <v>0</v>
      </c>
      <c r="I196" s="19">
        <f t="shared" si="28"/>
        <v>0</v>
      </c>
      <c r="J196" s="20">
        <f t="shared" si="29"/>
        <v>0</v>
      </c>
      <c r="K196" s="17"/>
      <c r="L196" s="16">
        <f t="shared" si="30"/>
        <v>0</v>
      </c>
      <c r="M196" s="21"/>
    </row>
    <row r="197" spans="1:13" s="73" customFormat="1" ht="15.75" customHeight="1">
      <c r="A197" s="1" t="s">
        <v>46</v>
      </c>
      <c r="B197" s="2"/>
      <c r="C197" s="2"/>
      <c r="D197" s="6"/>
      <c r="E197" s="5"/>
      <c r="F197" s="6"/>
      <c r="G197" s="5"/>
      <c r="H197" s="5"/>
      <c r="I197" s="5"/>
      <c r="J197" s="7"/>
      <c r="K197" s="135"/>
      <c r="L197" s="5"/>
      <c r="M197" s="11">
        <f>SUM(L198:L200)</f>
        <v>0</v>
      </c>
    </row>
    <row r="198" spans="1:13" s="74" customFormat="1" ht="15.75" customHeight="1">
      <c r="A198" s="65" t="s">
        <v>47</v>
      </c>
      <c r="B198" s="66"/>
      <c r="C198" s="66"/>
      <c r="D198" s="125"/>
      <c r="E198" s="9"/>
      <c r="F198" s="133"/>
      <c r="G198" s="8"/>
      <c r="H198" s="8"/>
      <c r="I198" s="8"/>
      <c r="J198" s="9"/>
      <c r="K198" s="10"/>
      <c r="L198" s="8"/>
      <c r="M198" s="18"/>
    </row>
    <row r="199" spans="1:13" s="91" customFormat="1" ht="15.75" customHeight="1">
      <c r="A199" s="65" t="s">
        <v>48</v>
      </c>
      <c r="B199" s="65"/>
      <c r="C199" s="65"/>
      <c r="D199" s="4"/>
      <c r="E199" s="65"/>
      <c r="F199" s="4"/>
      <c r="G199" s="65"/>
      <c r="H199" s="65"/>
      <c r="I199" s="65"/>
      <c r="J199" s="65"/>
      <c r="K199" s="4"/>
      <c r="L199" s="65"/>
      <c r="M199" s="65"/>
    </row>
    <row r="200" spans="1:13" s="72" customFormat="1" ht="12.75">
      <c r="A200" s="67" t="s">
        <v>138</v>
      </c>
      <c r="B200" s="68">
        <v>4.5</v>
      </c>
      <c r="C200" s="69" t="s">
        <v>49</v>
      </c>
      <c r="D200" s="126"/>
      <c r="E200" s="70">
        <f>B200*D200</f>
        <v>0</v>
      </c>
      <c r="F200" s="126"/>
      <c r="G200" s="70">
        <f>B200*F200</f>
        <v>0</v>
      </c>
      <c r="H200" s="70">
        <f>D200+F200</f>
        <v>0</v>
      </c>
      <c r="I200" s="70">
        <f>E200+G200</f>
        <v>0</v>
      </c>
      <c r="J200" s="70">
        <f>(K200/100)*I200</f>
        <v>0</v>
      </c>
      <c r="K200" s="136"/>
      <c r="L200" s="70">
        <f>I200+J200</f>
        <v>0</v>
      </c>
      <c r="M200" s="70"/>
    </row>
    <row r="201" spans="1:13" s="73" customFormat="1" ht="15.75" customHeight="1">
      <c r="A201" s="1" t="s">
        <v>50</v>
      </c>
      <c r="B201" s="2"/>
      <c r="C201" s="2"/>
      <c r="D201" s="6"/>
      <c r="E201" s="5"/>
      <c r="F201" s="6"/>
      <c r="G201" s="5"/>
      <c r="H201" s="5"/>
      <c r="I201" s="5"/>
      <c r="J201" s="7"/>
      <c r="K201" s="135"/>
      <c r="L201" s="5"/>
      <c r="M201" s="11">
        <f>SUM(L202:L204)</f>
        <v>0</v>
      </c>
    </row>
    <row r="202" spans="1:13" s="91" customFormat="1" ht="15.75" customHeight="1">
      <c r="A202" s="65" t="s">
        <v>51</v>
      </c>
      <c r="B202" s="65"/>
      <c r="C202" s="65"/>
      <c r="D202" s="4"/>
      <c r="E202" s="65"/>
      <c r="F202" s="4"/>
      <c r="G202" s="65"/>
      <c r="H202" s="65"/>
      <c r="I202" s="65"/>
      <c r="J202" s="65"/>
      <c r="K202" s="4"/>
      <c r="L202" s="65"/>
      <c r="M202" s="65"/>
    </row>
    <row r="203" spans="1:13" s="91" customFormat="1" ht="15.75" customHeight="1">
      <c r="A203" s="65" t="s">
        <v>52</v>
      </c>
      <c r="B203" s="65"/>
      <c r="C203" s="65"/>
      <c r="D203" s="4"/>
      <c r="E203" s="65"/>
      <c r="F203" s="4"/>
      <c r="G203" s="65"/>
      <c r="H203" s="65"/>
      <c r="I203" s="65"/>
      <c r="J203" s="65"/>
      <c r="K203" s="4"/>
      <c r="L203" s="65"/>
      <c r="M203" s="65"/>
    </row>
    <row r="204" spans="1:13" s="72" customFormat="1" ht="12.75">
      <c r="A204" s="67" t="s">
        <v>139</v>
      </c>
      <c r="B204" s="68">
        <v>320.14</v>
      </c>
      <c r="C204" s="69" t="s">
        <v>16</v>
      </c>
      <c r="D204" s="126"/>
      <c r="E204" s="70">
        <f>B204*D204</f>
        <v>0</v>
      </c>
      <c r="F204" s="126"/>
      <c r="G204" s="70">
        <f>B204*F204</f>
        <v>0</v>
      </c>
      <c r="H204" s="70">
        <f>D204+F204</f>
        <v>0</v>
      </c>
      <c r="I204" s="70">
        <f>E204+G204</f>
        <v>0</v>
      </c>
      <c r="J204" s="70">
        <f>(K204/100)*I204</f>
        <v>0</v>
      </c>
      <c r="K204" s="136"/>
      <c r="L204" s="70">
        <f>I204+J204</f>
        <v>0</v>
      </c>
      <c r="M204" s="70"/>
    </row>
    <row r="205" spans="1:13" s="73" customFormat="1" ht="15.75" customHeight="1">
      <c r="A205" s="1" t="s">
        <v>53</v>
      </c>
      <c r="B205" s="2"/>
      <c r="C205" s="2"/>
      <c r="D205" s="6"/>
      <c r="E205" s="5"/>
      <c r="F205" s="6"/>
      <c r="G205" s="5"/>
      <c r="H205" s="5"/>
      <c r="I205" s="5"/>
      <c r="J205" s="7"/>
      <c r="K205" s="135"/>
      <c r="L205" s="5"/>
      <c r="M205" s="11">
        <f>SUM(L206:L221)</f>
        <v>0</v>
      </c>
    </row>
    <row r="206" spans="1:13" s="91" customFormat="1" ht="15.75" customHeight="1">
      <c r="A206" s="65" t="s">
        <v>54</v>
      </c>
      <c r="B206" s="65"/>
      <c r="C206" s="65"/>
      <c r="D206" s="4"/>
      <c r="E206" s="65"/>
      <c r="F206" s="4"/>
      <c r="G206" s="65"/>
      <c r="H206" s="65"/>
      <c r="I206" s="65"/>
      <c r="J206" s="65"/>
      <c r="K206" s="4"/>
      <c r="L206" s="65"/>
      <c r="M206" s="65"/>
    </row>
    <row r="207" spans="1:13" s="72" customFormat="1" ht="12.75">
      <c r="A207" s="67" t="s">
        <v>140</v>
      </c>
      <c r="B207" s="68">
        <v>3</v>
      </c>
      <c r="C207" s="69" t="s">
        <v>5</v>
      </c>
      <c r="D207" s="126"/>
      <c r="E207" s="70">
        <f>B207*D207</f>
        <v>0</v>
      </c>
      <c r="F207" s="126"/>
      <c r="G207" s="70">
        <f>B207*F207</f>
        <v>0</v>
      </c>
      <c r="H207" s="70">
        <f>D207+F207</f>
        <v>0</v>
      </c>
      <c r="I207" s="70">
        <f>E207+G207</f>
        <v>0</v>
      </c>
      <c r="J207" s="70">
        <f>(K207/100)*I207</f>
        <v>0</v>
      </c>
      <c r="K207" s="136"/>
      <c r="L207" s="70">
        <f>I207+J207</f>
        <v>0</v>
      </c>
      <c r="M207" s="70"/>
    </row>
    <row r="208" spans="1:13" s="74" customFormat="1" ht="15.75" customHeight="1">
      <c r="A208" s="65" t="s">
        <v>55</v>
      </c>
      <c r="B208" s="66"/>
      <c r="C208" s="66"/>
      <c r="D208" s="125"/>
      <c r="E208" s="9"/>
      <c r="F208" s="133"/>
      <c r="G208" s="8"/>
      <c r="H208" s="8"/>
      <c r="I208" s="8"/>
      <c r="J208" s="9"/>
      <c r="K208" s="10"/>
      <c r="L208" s="8"/>
      <c r="M208" s="18"/>
    </row>
    <row r="209" spans="1:13" s="72" customFormat="1" ht="12.75">
      <c r="A209" s="67" t="s">
        <v>141</v>
      </c>
      <c r="B209" s="68">
        <v>9</v>
      </c>
      <c r="C209" s="69" t="s">
        <v>5</v>
      </c>
      <c r="D209" s="126"/>
      <c r="E209" s="70">
        <f>B209*D209</f>
        <v>0</v>
      </c>
      <c r="F209" s="126"/>
      <c r="G209" s="70">
        <f>B209*F209</f>
        <v>0</v>
      </c>
      <c r="H209" s="70">
        <f>D209+F209</f>
        <v>0</v>
      </c>
      <c r="I209" s="70">
        <f>E209+G209</f>
        <v>0</v>
      </c>
      <c r="J209" s="70">
        <f>(K209/100)*I209</f>
        <v>0</v>
      </c>
      <c r="K209" s="136"/>
      <c r="L209" s="70">
        <f>I209+J209</f>
        <v>0</v>
      </c>
      <c r="M209" s="70"/>
    </row>
    <row r="210" spans="1:13" s="74" customFormat="1" ht="15.75" customHeight="1">
      <c r="A210" s="65" t="s">
        <v>56</v>
      </c>
      <c r="B210" s="66"/>
      <c r="C210" s="66"/>
      <c r="D210" s="125"/>
      <c r="E210" s="9"/>
      <c r="F210" s="133"/>
      <c r="G210" s="8"/>
      <c r="H210" s="8"/>
      <c r="I210" s="8"/>
      <c r="J210" s="9"/>
      <c r="K210" s="10"/>
      <c r="L210" s="8"/>
      <c r="M210" s="18"/>
    </row>
    <row r="211" spans="1:13" s="91" customFormat="1" ht="15.75" customHeight="1">
      <c r="A211" s="65" t="s">
        <v>57</v>
      </c>
      <c r="B211" s="65"/>
      <c r="C211" s="65"/>
      <c r="D211" s="4"/>
      <c r="E211" s="65"/>
      <c r="F211" s="4"/>
      <c r="G211" s="65"/>
      <c r="H211" s="65"/>
      <c r="I211" s="65"/>
      <c r="J211" s="65"/>
      <c r="K211" s="4"/>
      <c r="L211" s="65"/>
      <c r="M211" s="65"/>
    </row>
    <row r="212" spans="1:13" s="72" customFormat="1" ht="12.75">
      <c r="A212" s="67" t="s">
        <v>142</v>
      </c>
      <c r="B212" s="68">
        <v>3</v>
      </c>
      <c r="C212" s="69" t="s">
        <v>5</v>
      </c>
      <c r="D212" s="126"/>
      <c r="E212" s="70">
        <f>B212*D212</f>
        <v>0</v>
      </c>
      <c r="F212" s="126"/>
      <c r="G212" s="70">
        <f>B212*F212</f>
        <v>0</v>
      </c>
      <c r="H212" s="70">
        <f t="shared" ref="H212:I215" si="31">D212+F212</f>
        <v>0</v>
      </c>
      <c r="I212" s="70">
        <f t="shared" si="31"/>
        <v>0</v>
      </c>
      <c r="J212" s="70">
        <f>(K212/100)*I212</f>
        <v>0</v>
      </c>
      <c r="K212" s="136"/>
      <c r="L212" s="70">
        <f>I212+J212</f>
        <v>0</v>
      </c>
      <c r="M212" s="70"/>
    </row>
    <row r="213" spans="1:13" s="72" customFormat="1" ht="12.75">
      <c r="A213" s="67" t="s">
        <v>143</v>
      </c>
      <c r="B213" s="68">
        <v>2</v>
      </c>
      <c r="C213" s="69" t="s">
        <v>5</v>
      </c>
      <c r="D213" s="126"/>
      <c r="E213" s="70">
        <f>B213*D213</f>
        <v>0</v>
      </c>
      <c r="F213" s="126"/>
      <c r="G213" s="70">
        <f>B213*F213</f>
        <v>0</v>
      </c>
      <c r="H213" s="70">
        <f t="shared" si="31"/>
        <v>0</v>
      </c>
      <c r="I213" s="70">
        <f t="shared" si="31"/>
        <v>0</v>
      </c>
      <c r="J213" s="70">
        <f>(K213/100)*I213</f>
        <v>0</v>
      </c>
      <c r="K213" s="136"/>
      <c r="L213" s="70">
        <f>I213+J213</f>
        <v>0</v>
      </c>
      <c r="M213" s="70"/>
    </row>
    <row r="214" spans="1:13" s="72" customFormat="1" ht="12.75">
      <c r="A214" s="67" t="s">
        <v>144</v>
      </c>
      <c r="B214" s="68">
        <v>2</v>
      </c>
      <c r="C214" s="69" t="s">
        <v>5</v>
      </c>
      <c r="D214" s="126"/>
      <c r="E214" s="70">
        <f>B214*D214</f>
        <v>0</v>
      </c>
      <c r="F214" s="126"/>
      <c r="G214" s="70">
        <f>B214*F214</f>
        <v>0</v>
      </c>
      <c r="H214" s="70">
        <f t="shared" si="31"/>
        <v>0</v>
      </c>
      <c r="I214" s="70">
        <f t="shared" si="31"/>
        <v>0</v>
      </c>
      <c r="J214" s="70">
        <f>(K214/100)*I214</f>
        <v>0</v>
      </c>
      <c r="K214" s="136"/>
      <c r="L214" s="70">
        <f>I214+J214</f>
        <v>0</v>
      </c>
      <c r="M214" s="70"/>
    </row>
    <row r="215" spans="1:13" s="72" customFormat="1" ht="12.75">
      <c r="A215" s="67" t="s">
        <v>145</v>
      </c>
      <c r="B215" s="68">
        <v>2</v>
      </c>
      <c r="C215" s="69" t="s">
        <v>5</v>
      </c>
      <c r="D215" s="126"/>
      <c r="E215" s="70">
        <f>B215*D215</f>
        <v>0</v>
      </c>
      <c r="F215" s="126"/>
      <c r="G215" s="70">
        <f>B215*F215</f>
        <v>0</v>
      </c>
      <c r="H215" s="70">
        <f t="shared" si="31"/>
        <v>0</v>
      </c>
      <c r="I215" s="70">
        <f t="shared" si="31"/>
        <v>0</v>
      </c>
      <c r="J215" s="70">
        <f>(K215/100)*I215</f>
        <v>0</v>
      </c>
      <c r="K215" s="136"/>
      <c r="L215" s="70">
        <f>I215+J215</f>
        <v>0</v>
      </c>
      <c r="M215" s="70"/>
    </row>
    <row r="216" spans="1:13" s="91" customFormat="1" ht="15.75" customHeight="1">
      <c r="A216" s="65" t="s">
        <v>58</v>
      </c>
      <c r="B216" s="65"/>
      <c r="C216" s="65"/>
      <c r="D216" s="4"/>
      <c r="E216" s="65"/>
      <c r="F216" s="4"/>
      <c r="G216" s="65"/>
      <c r="H216" s="65"/>
      <c r="I216" s="65"/>
      <c r="J216" s="65"/>
      <c r="K216" s="4"/>
      <c r="L216" s="65"/>
      <c r="M216" s="65"/>
    </row>
    <row r="217" spans="1:13" s="72" customFormat="1" ht="12.75">
      <c r="A217" s="67" t="s">
        <v>146</v>
      </c>
      <c r="B217" s="68">
        <v>5</v>
      </c>
      <c r="C217" s="69" t="s">
        <v>5</v>
      </c>
      <c r="D217" s="126"/>
      <c r="E217" s="70">
        <f>B217*D217</f>
        <v>0</v>
      </c>
      <c r="F217" s="126"/>
      <c r="G217" s="70">
        <f>B217*F217</f>
        <v>0</v>
      </c>
      <c r="H217" s="70">
        <f>D217+F217</f>
        <v>0</v>
      </c>
      <c r="I217" s="70">
        <f>E217+G217</f>
        <v>0</v>
      </c>
      <c r="J217" s="70">
        <f>(K217/100)*I217</f>
        <v>0</v>
      </c>
      <c r="K217" s="136"/>
      <c r="L217" s="70">
        <f>I217+J217</f>
        <v>0</v>
      </c>
      <c r="M217" s="70"/>
    </row>
    <row r="218" spans="1:13" s="91" customFormat="1" ht="15.75" customHeight="1">
      <c r="A218" s="65" t="s">
        <v>59</v>
      </c>
      <c r="B218" s="65"/>
      <c r="C218" s="65"/>
      <c r="D218" s="4"/>
      <c r="E218" s="65"/>
      <c r="F218" s="4"/>
      <c r="G218" s="65"/>
      <c r="H218" s="65"/>
      <c r="I218" s="65"/>
      <c r="J218" s="65"/>
      <c r="K218" s="4"/>
      <c r="L218" s="65"/>
      <c r="M218" s="65"/>
    </row>
    <row r="219" spans="1:13" s="72" customFormat="1" ht="12.75">
      <c r="A219" s="67" t="s">
        <v>147</v>
      </c>
      <c r="B219" s="68">
        <v>3</v>
      </c>
      <c r="C219" s="69" t="s">
        <v>5</v>
      </c>
      <c r="D219" s="126"/>
      <c r="E219" s="70">
        <f>B219*D219</f>
        <v>0</v>
      </c>
      <c r="F219" s="126"/>
      <c r="G219" s="70">
        <f>B219*F219</f>
        <v>0</v>
      </c>
      <c r="H219" s="70">
        <f>D219+F219</f>
        <v>0</v>
      </c>
      <c r="I219" s="70">
        <f>E219+G219</f>
        <v>0</v>
      </c>
      <c r="J219" s="70">
        <f>(K219/100)*I219</f>
        <v>0</v>
      </c>
      <c r="K219" s="136"/>
      <c r="L219" s="70">
        <f>I219+J219</f>
        <v>0</v>
      </c>
      <c r="M219" s="70"/>
    </row>
    <row r="220" spans="1:13" s="91" customFormat="1" ht="15.75" customHeight="1">
      <c r="A220" s="65" t="s">
        <v>60</v>
      </c>
      <c r="B220" s="65"/>
      <c r="C220" s="65"/>
      <c r="D220" s="4"/>
      <c r="E220" s="65"/>
      <c r="F220" s="4"/>
      <c r="G220" s="65"/>
      <c r="H220" s="65"/>
      <c r="I220" s="65"/>
      <c r="J220" s="65"/>
      <c r="K220" s="4"/>
      <c r="L220" s="65"/>
      <c r="M220" s="65"/>
    </row>
    <row r="221" spans="1:13" s="72" customFormat="1" ht="12.75">
      <c r="A221" s="67" t="s">
        <v>148</v>
      </c>
      <c r="B221" s="68">
        <v>2</v>
      </c>
      <c r="C221" s="69" t="s">
        <v>5</v>
      </c>
      <c r="D221" s="126"/>
      <c r="E221" s="70">
        <f>B221*D221</f>
        <v>0</v>
      </c>
      <c r="F221" s="126"/>
      <c r="G221" s="70">
        <f>B221*F221</f>
        <v>0</v>
      </c>
      <c r="H221" s="70">
        <f>D221+F221</f>
        <v>0</v>
      </c>
      <c r="I221" s="70">
        <f>E221+G221</f>
        <v>0</v>
      </c>
      <c r="J221" s="70">
        <f>(K221/100)*I221</f>
        <v>0</v>
      </c>
      <c r="K221" s="136"/>
      <c r="L221" s="70">
        <f>I221+J221</f>
        <v>0</v>
      </c>
      <c r="M221" s="70"/>
    </row>
    <row r="222" spans="1:13" s="73" customFormat="1" ht="15.75" customHeight="1">
      <c r="A222" s="1" t="s">
        <v>61</v>
      </c>
      <c r="B222" s="2"/>
      <c r="C222" s="2"/>
      <c r="D222" s="6"/>
      <c r="E222" s="5"/>
      <c r="F222" s="6"/>
      <c r="G222" s="5"/>
      <c r="H222" s="5"/>
      <c r="I222" s="5"/>
      <c r="J222" s="7"/>
      <c r="K222" s="135"/>
      <c r="L222" s="5"/>
      <c r="M222" s="11">
        <f>SUM(L223:L229)</f>
        <v>0</v>
      </c>
    </row>
    <row r="223" spans="1:13" s="74" customFormat="1" ht="15.75" customHeight="1">
      <c r="A223" s="65" t="s">
        <v>62</v>
      </c>
      <c r="B223" s="66"/>
      <c r="C223" s="66"/>
      <c r="D223" s="125"/>
      <c r="E223" s="9"/>
      <c r="F223" s="133"/>
      <c r="G223" s="8"/>
      <c r="H223" s="8"/>
      <c r="I223" s="8"/>
      <c r="J223" s="9"/>
      <c r="K223" s="10"/>
      <c r="L223" s="8"/>
      <c r="M223" s="18"/>
    </row>
    <row r="224" spans="1:13" s="91" customFormat="1" ht="15.75" customHeight="1">
      <c r="A224" s="65" t="s">
        <v>63</v>
      </c>
      <c r="B224" s="65"/>
      <c r="C224" s="65"/>
      <c r="D224" s="4"/>
      <c r="E224" s="65"/>
      <c r="F224" s="4"/>
      <c r="G224" s="65"/>
      <c r="H224" s="65"/>
      <c r="I224" s="65"/>
      <c r="J224" s="65"/>
      <c r="K224" s="4"/>
      <c r="L224" s="65"/>
      <c r="M224" s="65"/>
    </row>
    <row r="225" spans="1:13" s="72" customFormat="1" ht="12.75">
      <c r="A225" s="67" t="s">
        <v>149</v>
      </c>
      <c r="B225" s="68">
        <v>6.4</v>
      </c>
      <c r="C225" s="69" t="s">
        <v>16</v>
      </c>
      <c r="D225" s="126"/>
      <c r="E225" s="70">
        <f>B225*D225</f>
        <v>0</v>
      </c>
      <c r="F225" s="126"/>
      <c r="G225" s="70">
        <f>B225*F225</f>
        <v>0</v>
      </c>
      <c r="H225" s="70">
        <f>D225+F225</f>
        <v>0</v>
      </c>
      <c r="I225" s="70">
        <f>E225+G225</f>
        <v>0</v>
      </c>
      <c r="J225" s="70">
        <f>(K225/100)*I225</f>
        <v>0</v>
      </c>
      <c r="K225" s="136"/>
      <c r="L225" s="70">
        <f>I225+J225</f>
        <v>0</v>
      </c>
      <c r="M225" s="70"/>
    </row>
    <row r="226" spans="1:13" s="91" customFormat="1" ht="15.75" customHeight="1">
      <c r="A226" s="65" t="s">
        <v>64</v>
      </c>
      <c r="B226" s="65"/>
      <c r="C226" s="65"/>
      <c r="D226" s="4"/>
      <c r="E226" s="65"/>
      <c r="F226" s="4"/>
      <c r="G226" s="65"/>
      <c r="H226" s="65"/>
      <c r="I226" s="65"/>
      <c r="J226" s="65"/>
      <c r="K226" s="4"/>
      <c r="L226" s="65"/>
      <c r="M226" s="65"/>
    </row>
    <row r="227" spans="1:13" s="72" customFormat="1" ht="12.75">
      <c r="A227" s="67" t="s">
        <v>150</v>
      </c>
      <c r="B227" s="68">
        <v>6.4</v>
      </c>
      <c r="C227" s="69" t="s">
        <v>16</v>
      </c>
      <c r="D227" s="126"/>
      <c r="E227" s="70">
        <f>B227*D227</f>
        <v>0</v>
      </c>
      <c r="F227" s="126"/>
      <c r="G227" s="70">
        <f>B227*F227</f>
        <v>0</v>
      </c>
      <c r="H227" s="70">
        <f>D227+F227</f>
        <v>0</v>
      </c>
      <c r="I227" s="70">
        <f>E227+G227</f>
        <v>0</v>
      </c>
      <c r="J227" s="70">
        <f>(K227/100)*I227</f>
        <v>0</v>
      </c>
      <c r="K227" s="136"/>
      <c r="L227" s="70">
        <f>I227+J227</f>
        <v>0</v>
      </c>
      <c r="M227" s="70"/>
    </row>
    <row r="228" spans="1:13" s="74" customFormat="1" ht="15.75" customHeight="1">
      <c r="A228" s="94" t="s">
        <v>291</v>
      </c>
      <c r="B228" s="89"/>
      <c r="C228" s="90"/>
      <c r="D228" s="12"/>
      <c r="E228" s="23"/>
      <c r="F228" s="12"/>
      <c r="G228" s="24"/>
      <c r="H228" s="24"/>
      <c r="I228" s="24"/>
      <c r="J228" s="23"/>
      <c r="K228" s="17"/>
      <c r="L228" s="24"/>
      <c r="M228" s="25"/>
    </row>
    <row r="229" spans="1:13" s="74" customFormat="1" ht="15.75" customHeight="1">
      <c r="A229" s="93" t="s">
        <v>292</v>
      </c>
      <c r="B229" s="89">
        <v>7.8</v>
      </c>
      <c r="C229" s="90" t="s">
        <v>293</v>
      </c>
      <c r="D229" s="132"/>
      <c r="E229" s="15">
        <f>D229*B229</f>
        <v>0</v>
      </c>
      <c r="F229" s="132"/>
      <c r="G229" s="16">
        <f>F229*B229</f>
        <v>0</v>
      </c>
      <c r="H229" s="16">
        <f>+D229+F229</f>
        <v>0</v>
      </c>
      <c r="I229" s="16">
        <f>E229+G229</f>
        <v>0</v>
      </c>
      <c r="J229" s="15">
        <f>(K229/100)*I229</f>
        <v>0</v>
      </c>
      <c r="K229" s="136"/>
      <c r="L229" s="16">
        <f>I229+J229</f>
        <v>0</v>
      </c>
      <c r="M229" s="25"/>
    </row>
    <row r="230" spans="1:13" s="73" customFormat="1" ht="15.75" customHeight="1">
      <c r="A230" s="1" t="s">
        <v>65</v>
      </c>
      <c r="B230" s="2"/>
      <c r="C230" s="2"/>
      <c r="D230" s="6"/>
      <c r="E230" s="5"/>
      <c r="F230" s="6"/>
      <c r="G230" s="5"/>
      <c r="H230" s="5"/>
      <c r="I230" s="5"/>
      <c r="J230" s="7"/>
      <c r="K230" s="135"/>
      <c r="L230" s="5"/>
      <c r="M230" s="11">
        <f>SUM(L231:L236)</f>
        <v>0</v>
      </c>
    </row>
    <row r="231" spans="1:13" s="74" customFormat="1" ht="15.75" customHeight="1">
      <c r="A231" s="65" t="s">
        <v>66</v>
      </c>
      <c r="B231" s="66"/>
      <c r="C231" s="66"/>
      <c r="D231" s="125"/>
      <c r="E231" s="9"/>
      <c r="F231" s="133"/>
      <c r="G231" s="8"/>
      <c r="H231" s="8"/>
      <c r="I231" s="8"/>
      <c r="J231" s="9"/>
      <c r="K231" s="10"/>
      <c r="L231" s="8"/>
      <c r="M231" s="18"/>
    </row>
    <row r="232" spans="1:13" s="91" customFormat="1" ht="15.75" customHeight="1">
      <c r="A232" s="65" t="s">
        <v>67</v>
      </c>
      <c r="B232" s="65"/>
      <c r="C232" s="65"/>
      <c r="D232" s="4"/>
      <c r="E232" s="65"/>
      <c r="F232" s="4"/>
      <c r="G232" s="65"/>
      <c r="H232" s="65"/>
      <c r="I232" s="65"/>
      <c r="J232" s="65"/>
      <c r="K232" s="4"/>
      <c r="L232" s="65"/>
      <c r="M232" s="65"/>
    </row>
    <row r="233" spans="1:13" s="72" customFormat="1" ht="12.75">
      <c r="A233" s="67" t="s">
        <v>151</v>
      </c>
      <c r="B233" s="68">
        <v>14.2</v>
      </c>
      <c r="C233" s="69" t="s">
        <v>16</v>
      </c>
      <c r="D233" s="126"/>
      <c r="E233" s="70">
        <f>B233*D233</f>
        <v>0</v>
      </c>
      <c r="F233" s="126"/>
      <c r="G233" s="70">
        <f>B233*F233</f>
        <v>0</v>
      </c>
      <c r="H233" s="70">
        <f>D233+F233</f>
        <v>0</v>
      </c>
      <c r="I233" s="70">
        <f>E233+G233</f>
        <v>0</v>
      </c>
      <c r="J233" s="70">
        <f>(K233/100)*I233</f>
        <v>0</v>
      </c>
      <c r="K233" s="136"/>
      <c r="L233" s="70">
        <f>I233+J233</f>
        <v>0</v>
      </c>
      <c r="M233" s="70"/>
    </row>
    <row r="234" spans="1:13" s="74" customFormat="1" ht="15.75" customHeight="1">
      <c r="A234" s="65" t="s">
        <v>68</v>
      </c>
      <c r="B234" s="66"/>
      <c r="C234" s="66"/>
      <c r="D234" s="125"/>
      <c r="E234" s="9"/>
      <c r="F234" s="133"/>
      <c r="G234" s="8"/>
      <c r="H234" s="8"/>
      <c r="I234" s="8"/>
      <c r="J234" s="9"/>
      <c r="K234" s="10"/>
      <c r="L234" s="8"/>
      <c r="M234" s="18"/>
    </row>
    <row r="235" spans="1:13" s="91" customFormat="1" ht="15.75" customHeight="1">
      <c r="A235" s="65" t="s">
        <v>69</v>
      </c>
      <c r="B235" s="65"/>
      <c r="C235" s="65"/>
      <c r="D235" s="4"/>
      <c r="E235" s="65"/>
      <c r="F235" s="4"/>
      <c r="G235" s="65"/>
      <c r="H235" s="65"/>
      <c r="I235" s="65"/>
      <c r="J235" s="65"/>
      <c r="K235" s="4"/>
      <c r="L235" s="65"/>
      <c r="M235" s="65"/>
    </row>
    <row r="236" spans="1:13" s="72" customFormat="1" ht="12.75">
      <c r="A236" s="67" t="s">
        <v>152</v>
      </c>
      <c r="B236" s="68">
        <v>4.8</v>
      </c>
      <c r="C236" s="69" t="s">
        <v>16</v>
      </c>
      <c r="D236" s="126"/>
      <c r="E236" s="70">
        <f>B236*D236</f>
        <v>0</v>
      </c>
      <c r="F236" s="126"/>
      <c r="G236" s="70">
        <f>B236*F236</f>
        <v>0</v>
      </c>
      <c r="H236" s="70">
        <f>D236+F236</f>
        <v>0</v>
      </c>
      <c r="I236" s="70">
        <f>E236+G236</f>
        <v>0</v>
      </c>
      <c r="J236" s="70">
        <f>(K236/100)*I236</f>
        <v>0</v>
      </c>
      <c r="K236" s="136"/>
      <c r="L236" s="70">
        <f>I236+J236</f>
        <v>0</v>
      </c>
      <c r="M236" s="70"/>
    </row>
    <row r="237" spans="1:13" s="73" customFormat="1" ht="15.75" customHeight="1">
      <c r="A237" s="1" t="s">
        <v>70</v>
      </c>
      <c r="B237" s="2"/>
      <c r="C237" s="2"/>
      <c r="D237" s="6"/>
      <c r="E237" s="5"/>
      <c r="F237" s="6"/>
      <c r="G237" s="5"/>
      <c r="H237" s="5"/>
      <c r="I237" s="5"/>
      <c r="J237" s="7"/>
      <c r="K237" s="135"/>
      <c r="L237" s="5"/>
      <c r="M237" s="11">
        <f>SUM(L238:L247)</f>
        <v>0</v>
      </c>
    </row>
    <row r="238" spans="1:13" s="74" customFormat="1" ht="15.75" customHeight="1">
      <c r="A238" s="65" t="s">
        <v>71</v>
      </c>
      <c r="B238" s="66"/>
      <c r="C238" s="66"/>
      <c r="D238" s="125"/>
      <c r="E238" s="9"/>
      <c r="F238" s="133"/>
      <c r="G238" s="8"/>
      <c r="H238" s="8"/>
      <c r="I238" s="8"/>
      <c r="J238" s="9"/>
      <c r="K238" s="10"/>
      <c r="L238" s="8"/>
      <c r="M238" s="18"/>
    </row>
    <row r="239" spans="1:13" s="72" customFormat="1" ht="12.75">
      <c r="A239" s="67" t="s">
        <v>153</v>
      </c>
      <c r="B239" s="68">
        <v>325.14999999999998</v>
      </c>
      <c r="C239" s="69" t="s">
        <v>16</v>
      </c>
      <c r="D239" s="126"/>
      <c r="E239" s="70">
        <f>B239*D239</f>
        <v>0</v>
      </c>
      <c r="F239" s="126"/>
      <c r="G239" s="70">
        <f>B239*F239</f>
        <v>0</v>
      </c>
      <c r="H239" s="70">
        <f>D239+F239</f>
        <v>0</v>
      </c>
      <c r="I239" s="70">
        <f>E239+G239</f>
        <v>0</v>
      </c>
      <c r="J239" s="70">
        <f>(K239/100)*I239</f>
        <v>0</v>
      </c>
      <c r="K239" s="136"/>
      <c r="L239" s="70">
        <f>I239+J239</f>
        <v>0</v>
      </c>
      <c r="M239" s="70"/>
    </row>
    <row r="240" spans="1:13" s="74" customFormat="1" ht="15.75" customHeight="1">
      <c r="A240" s="65" t="s">
        <v>72</v>
      </c>
      <c r="B240" s="66"/>
      <c r="C240" s="66"/>
      <c r="D240" s="125"/>
      <c r="E240" s="9"/>
      <c r="F240" s="133"/>
      <c r="G240" s="8"/>
      <c r="H240" s="8"/>
      <c r="I240" s="8"/>
      <c r="J240" s="9"/>
      <c r="K240" s="10"/>
      <c r="L240" s="8"/>
      <c r="M240" s="18"/>
    </row>
    <row r="241" spans="1:13" s="72" customFormat="1" ht="12.75">
      <c r="A241" s="67" t="s">
        <v>154</v>
      </c>
      <c r="B241" s="68">
        <v>325.14999999999998</v>
      </c>
      <c r="C241" s="69" t="s">
        <v>16</v>
      </c>
      <c r="D241" s="126"/>
      <c r="E241" s="70">
        <f>B241*D241</f>
        <v>0</v>
      </c>
      <c r="F241" s="126"/>
      <c r="G241" s="70">
        <f>B241*F241</f>
        <v>0</v>
      </c>
      <c r="H241" s="70">
        <f>D241+F241</f>
        <v>0</v>
      </c>
      <c r="I241" s="70">
        <f>E241+G241</f>
        <v>0</v>
      </c>
      <c r="J241" s="70">
        <f>(K241/100)*I241</f>
        <v>0</v>
      </c>
      <c r="K241" s="136"/>
      <c r="L241" s="70">
        <f>I241+J241</f>
        <v>0</v>
      </c>
      <c r="M241" s="70"/>
    </row>
    <row r="242" spans="1:13" s="74" customFormat="1" ht="15.75" customHeight="1">
      <c r="A242" s="65" t="s">
        <v>73</v>
      </c>
      <c r="B242" s="66"/>
      <c r="C242" s="66"/>
      <c r="D242" s="125"/>
      <c r="E242" s="9"/>
      <c r="F242" s="133"/>
      <c r="G242" s="8"/>
      <c r="H242" s="8"/>
      <c r="I242" s="8"/>
      <c r="J242" s="9"/>
      <c r="K242" s="10"/>
      <c r="L242" s="8"/>
      <c r="M242" s="18"/>
    </row>
    <row r="243" spans="1:13" s="72" customFormat="1" ht="12.75">
      <c r="A243" s="67" t="s">
        <v>155</v>
      </c>
      <c r="B243" s="68">
        <v>325.14999999999998</v>
      </c>
      <c r="C243" s="69" t="s">
        <v>16</v>
      </c>
      <c r="D243" s="126"/>
      <c r="E243" s="70">
        <f t="shared" ref="E243:E283" si="32">B243*D243</f>
        <v>0</v>
      </c>
      <c r="F243" s="126"/>
      <c r="G243" s="70">
        <f t="shared" ref="G243:G283" si="33">B243*F243</f>
        <v>0</v>
      </c>
      <c r="H243" s="70">
        <f t="shared" ref="H243:H283" si="34">D243+F243</f>
        <v>0</v>
      </c>
      <c r="I243" s="70">
        <f t="shared" ref="I243:I283" si="35">E243+G243</f>
        <v>0</v>
      </c>
      <c r="J243" s="70">
        <f t="shared" ref="J243:J283" si="36">(K243/100)*I243</f>
        <v>0</v>
      </c>
      <c r="K243" s="136"/>
      <c r="L243" s="70">
        <f t="shared" ref="L243:L283" si="37">I243+J243</f>
        <v>0</v>
      </c>
      <c r="M243" s="70"/>
    </row>
    <row r="244" spans="1:13" s="74" customFormat="1" ht="15.75" customHeight="1">
      <c r="A244" s="65" t="s">
        <v>74</v>
      </c>
      <c r="B244" s="66"/>
      <c r="C244" s="66"/>
      <c r="D244" s="125"/>
      <c r="E244" s="9"/>
      <c r="F244" s="133"/>
      <c r="G244" s="8"/>
      <c r="H244" s="8"/>
      <c r="I244" s="8"/>
      <c r="J244" s="9"/>
      <c r="K244" s="10"/>
      <c r="L244" s="8"/>
      <c r="M244" s="18"/>
    </row>
    <row r="245" spans="1:13" s="72" customFormat="1" ht="12.75">
      <c r="A245" s="67" t="s">
        <v>156</v>
      </c>
      <c r="B245" s="68">
        <v>65.92</v>
      </c>
      <c r="C245" s="69" t="s">
        <v>16</v>
      </c>
      <c r="D245" s="126"/>
      <c r="E245" s="70">
        <f t="shared" si="32"/>
        <v>0</v>
      </c>
      <c r="F245" s="126"/>
      <c r="G245" s="70">
        <f t="shared" si="33"/>
        <v>0</v>
      </c>
      <c r="H245" s="70">
        <f t="shared" si="34"/>
        <v>0</v>
      </c>
      <c r="I245" s="70">
        <f t="shared" si="35"/>
        <v>0</v>
      </c>
      <c r="J245" s="70">
        <f t="shared" si="36"/>
        <v>0</v>
      </c>
      <c r="K245" s="136"/>
      <c r="L245" s="70">
        <f t="shared" si="37"/>
        <v>0</v>
      </c>
      <c r="M245" s="70"/>
    </row>
    <row r="246" spans="1:13" s="74" customFormat="1" ht="15.75" customHeight="1">
      <c r="A246" s="65" t="s">
        <v>75</v>
      </c>
      <c r="B246" s="66"/>
      <c r="C246" s="66"/>
      <c r="D246" s="125"/>
      <c r="E246" s="9"/>
      <c r="F246" s="133"/>
      <c r="G246" s="8"/>
      <c r="H246" s="8"/>
      <c r="I246" s="8"/>
      <c r="J246" s="9"/>
      <c r="K246" s="10"/>
      <c r="L246" s="8"/>
      <c r="M246" s="18"/>
    </row>
    <row r="247" spans="1:13" s="72" customFormat="1" ht="12.75">
      <c r="A247" s="67" t="s">
        <v>157</v>
      </c>
      <c r="B247" s="68">
        <v>65.92</v>
      </c>
      <c r="C247" s="69" t="s">
        <v>16</v>
      </c>
      <c r="D247" s="126"/>
      <c r="E247" s="70">
        <f t="shared" si="32"/>
        <v>0</v>
      </c>
      <c r="F247" s="126"/>
      <c r="G247" s="70">
        <f t="shared" si="33"/>
        <v>0</v>
      </c>
      <c r="H247" s="70">
        <f t="shared" si="34"/>
        <v>0</v>
      </c>
      <c r="I247" s="70">
        <f t="shared" si="35"/>
        <v>0</v>
      </c>
      <c r="J247" s="70">
        <f t="shared" si="36"/>
        <v>0</v>
      </c>
      <c r="K247" s="136"/>
      <c r="L247" s="70">
        <f t="shared" si="37"/>
        <v>0</v>
      </c>
      <c r="M247" s="70"/>
    </row>
    <row r="248" spans="1:13" s="73" customFormat="1" ht="15.75" customHeight="1">
      <c r="A248" s="1" t="s">
        <v>76</v>
      </c>
      <c r="B248" s="2"/>
      <c r="C248" s="2"/>
      <c r="D248" s="6"/>
      <c r="E248" s="5"/>
      <c r="F248" s="6"/>
      <c r="G248" s="5"/>
      <c r="H248" s="5"/>
      <c r="I248" s="5"/>
      <c r="J248" s="7"/>
      <c r="K248" s="135"/>
      <c r="L248" s="5"/>
      <c r="M248" s="11">
        <f>SUM(L249:L263)</f>
        <v>0</v>
      </c>
    </row>
    <row r="249" spans="1:13" s="74" customFormat="1" ht="15.75" customHeight="1">
      <c r="A249" s="65" t="s">
        <v>77</v>
      </c>
      <c r="B249" s="66"/>
      <c r="C249" s="66"/>
      <c r="D249" s="125"/>
      <c r="E249" s="9"/>
      <c r="F249" s="133"/>
      <c r="G249" s="8"/>
      <c r="H249" s="8"/>
      <c r="I249" s="8"/>
      <c r="J249" s="9"/>
      <c r="K249" s="10"/>
      <c r="L249" s="8"/>
      <c r="M249" s="18"/>
    </row>
    <row r="250" spans="1:13" s="72" customFormat="1" ht="12.75">
      <c r="A250" s="67" t="s">
        <v>158</v>
      </c>
      <c r="B250" s="68">
        <v>1</v>
      </c>
      <c r="C250" s="69" t="s">
        <v>5</v>
      </c>
      <c r="D250" s="126"/>
      <c r="E250" s="70">
        <f t="shared" si="32"/>
        <v>0</v>
      </c>
      <c r="F250" s="126"/>
      <c r="G250" s="70">
        <f t="shared" si="33"/>
        <v>0</v>
      </c>
      <c r="H250" s="70">
        <f t="shared" si="34"/>
        <v>0</v>
      </c>
      <c r="I250" s="70">
        <f t="shared" si="35"/>
        <v>0</v>
      </c>
      <c r="J250" s="70">
        <f t="shared" si="36"/>
        <v>0</v>
      </c>
      <c r="K250" s="136"/>
      <c r="L250" s="70">
        <f t="shared" si="37"/>
        <v>0</v>
      </c>
      <c r="M250" s="70"/>
    </row>
    <row r="251" spans="1:13" s="74" customFormat="1" ht="15.75" customHeight="1">
      <c r="A251" s="65" t="s">
        <v>307</v>
      </c>
      <c r="B251" s="66"/>
      <c r="C251" s="66"/>
      <c r="D251" s="125"/>
      <c r="E251" s="70"/>
      <c r="F251" s="133"/>
      <c r="G251" s="70"/>
      <c r="H251" s="70"/>
      <c r="I251" s="70"/>
      <c r="J251" s="70"/>
      <c r="K251" s="10"/>
      <c r="L251" s="70"/>
      <c r="M251" s="18"/>
    </row>
    <row r="252" spans="1:13" s="74" customFormat="1" ht="15.75" customHeight="1">
      <c r="A252" s="65" t="s">
        <v>308</v>
      </c>
      <c r="B252" s="66"/>
      <c r="C252" s="66"/>
      <c r="D252" s="125"/>
      <c r="E252" s="70"/>
      <c r="F252" s="133"/>
      <c r="G252" s="70"/>
      <c r="H252" s="70"/>
      <c r="I252" s="70"/>
      <c r="J252" s="70"/>
      <c r="K252" s="10"/>
      <c r="L252" s="70"/>
      <c r="M252" s="18"/>
    </row>
    <row r="253" spans="1:13" s="72" customFormat="1" ht="12.75">
      <c r="A253" s="67" t="s">
        <v>309</v>
      </c>
      <c r="B253" s="68">
        <v>11.98</v>
      </c>
      <c r="C253" s="83" t="s">
        <v>300</v>
      </c>
      <c r="D253" s="37"/>
      <c r="E253" s="70">
        <f t="shared" si="32"/>
        <v>0</v>
      </c>
      <c r="F253" s="38"/>
      <c r="G253" s="70">
        <f t="shared" si="33"/>
        <v>0</v>
      </c>
      <c r="H253" s="70">
        <f t="shared" si="34"/>
        <v>0</v>
      </c>
      <c r="I253" s="70">
        <f t="shared" si="35"/>
        <v>0</v>
      </c>
      <c r="J253" s="70">
        <f t="shared" si="36"/>
        <v>0</v>
      </c>
      <c r="K253" s="136"/>
      <c r="L253" s="70">
        <f t="shared" si="37"/>
        <v>0</v>
      </c>
      <c r="M253" s="70"/>
    </row>
    <row r="254" spans="1:13" s="72" customFormat="1" ht="12.75">
      <c r="A254" s="67" t="s">
        <v>310</v>
      </c>
      <c r="B254" s="68">
        <v>4.49</v>
      </c>
      <c r="C254" s="83" t="s">
        <v>300</v>
      </c>
      <c r="D254" s="37"/>
      <c r="E254" s="70">
        <f t="shared" si="32"/>
        <v>0</v>
      </c>
      <c r="F254" s="38"/>
      <c r="G254" s="70">
        <f t="shared" si="33"/>
        <v>0</v>
      </c>
      <c r="H254" s="70">
        <f t="shared" si="34"/>
        <v>0</v>
      </c>
      <c r="I254" s="70">
        <f t="shared" si="35"/>
        <v>0</v>
      </c>
      <c r="J254" s="70">
        <f t="shared" si="36"/>
        <v>0</v>
      </c>
      <c r="K254" s="136"/>
      <c r="L254" s="70">
        <f t="shared" si="37"/>
        <v>0</v>
      </c>
      <c r="M254" s="70"/>
    </row>
    <row r="255" spans="1:13" s="72" customFormat="1" ht="12.75">
      <c r="A255" s="67" t="s">
        <v>311</v>
      </c>
      <c r="B255" s="68">
        <v>555.63</v>
      </c>
      <c r="C255" s="83" t="s">
        <v>300</v>
      </c>
      <c r="D255" s="37"/>
      <c r="E255" s="70">
        <f t="shared" si="32"/>
        <v>0</v>
      </c>
      <c r="F255" s="38"/>
      <c r="G255" s="70">
        <f t="shared" si="33"/>
        <v>0</v>
      </c>
      <c r="H255" s="70">
        <f t="shared" si="34"/>
        <v>0</v>
      </c>
      <c r="I255" s="70">
        <f t="shared" si="35"/>
        <v>0</v>
      </c>
      <c r="J255" s="70">
        <f t="shared" si="36"/>
        <v>0</v>
      </c>
      <c r="K255" s="136"/>
      <c r="L255" s="70">
        <f t="shared" si="37"/>
        <v>0</v>
      </c>
      <c r="M255" s="70"/>
    </row>
    <row r="256" spans="1:13" s="72" customFormat="1" ht="12.75">
      <c r="A256" s="67" t="s">
        <v>312</v>
      </c>
      <c r="B256" s="68">
        <v>8</v>
      </c>
      <c r="C256" s="83" t="s">
        <v>182</v>
      </c>
      <c r="D256" s="37"/>
      <c r="E256" s="70">
        <f t="shared" si="32"/>
        <v>0</v>
      </c>
      <c r="F256" s="38"/>
      <c r="G256" s="70">
        <f t="shared" si="33"/>
        <v>0</v>
      </c>
      <c r="H256" s="70">
        <f t="shared" si="34"/>
        <v>0</v>
      </c>
      <c r="I256" s="70">
        <f t="shared" si="35"/>
        <v>0</v>
      </c>
      <c r="J256" s="70">
        <f t="shared" si="36"/>
        <v>0</v>
      </c>
      <c r="K256" s="136"/>
      <c r="L256" s="70">
        <f t="shared" si="37"/>
        <v>0</v>
      </c>
      <c r="M256" s="70"/>
    </row>
    <row r="257" spans="1:13" s="74" customFormat="1" ht="15.75" customHeight="1">
      <c r="A257" s="65" t="s">
        <v>313</v>
      </c>
      <c r="B257" s="66"/>
      <c r="C257" s="95"/>
      <c r="D257" s="125"/>
      <c r="E257" s="70"/>
      <c r="F257" s="133"/>
      <c r="G257" s="70"/>
      <c r="H257" s="70"/>
      <c r="I257" s="70"/>
      <c r="J257" s="70"/>
      <c r="K257" s="26"/>
      <c r="L257" s="70"/>
      <c r="M257" s="18"/>
    </row>
    <row r="258" spans="1:13" s="72" customFormat="1" ht="12.75">
      <c r="A258" s="67" t="s">
        <v>314</v>
      </c>
      <c r="B258" s="68">
        <v>28.43</v>
      </c>
      <c r="C258" s="83" t="s">
        <v>300</v>
      </c>
      <c r="D258" s="37"/>
      <c r="E258" s="70">
        <f t="shared" si="32"/>
        <v>0</v>
      </c>
      <c r="F258" s="38"/>
      <c r="G258" s="70">
        <f t="shared" si="33"/>
        <v>0</v>
      </c>
      <c r="H258" s="70">
        <f t="shared" si="34"/>
        <v>0</v>
      </c>
      <c r="I258" s="70">
        <f t="shared" si="35"/>
        <v>0</v>
      </c>
      <c r="J258" s="70">
        <f t="shared" si="36"/>
        <v>0</v>
      </c>
      <c r="K258" s="136"/>
      <c r="L258" s="70">
        <f t="shared" si="37"/>
        <v>0</v>
      </c>
      <c r="M258" s="70"/>
    </row>
    <row r="259" spans="1:13" s="72" customFormat="1" ht="12.75">
      <c r="A259" s="67" t="s">
        <v>315</v>
      </c>
      <c r="B259" s="68">
        <v>74.78</v>
      </c>
      <c r="C259" s="83" t="s">
        <v>300</v>
      </c>
      <c r="D259" s="37"/>
      <c r="E259" s="70">
        <f t="shared" si="32"/>
        <v>0</v>
      </c>
      <c r="F259" s="38"/>
      <c r="G259" s="70">
        <f t="shared" si="33"/>
        <v>0</v>
      </c>
      <c r="H259" s="70">
        <f t="shared" si="34"/>
        <v>0</v>
      </c>
      <c r="I259" s="70">
        <f t="shared" si="35"/>
        <v>0</v>
      </c>
      <c r="J259" s="70">
        <f t="shared" si="36"/>
        <v>0</v>
      </c>
      <c r="K259" s="136"/>
      <c r="L259" s="70">
        <f t="shared" si="37"/>
        <v>0</v>
      </c>
      <c r="M259" s="70"/>
    </row>
    <row r="260" spans="1:13" s="72" customFormat="1" ht="12.75">
      <c r="A260" s="67" t="s">
        <v>316</v>
      </c>
      <c r="B260" s="68">
        <v>2.67</v>
      </c>
      <c r="C260" s="83" t="s">
        <v>300</v>
      </c>
      <c r="D260" s="37"/>
      <c r="E260" s="70">
        <f t="shared" si="32"/>
        <v>0</v>
      </c>
      <c r="F260" s="38"/>
      <c r="G260" s="70">
        <f t="shared" si="33"/>
        <v>0</v>
      </c>
      <c r="H260" s="70">
        <f t="shared" si="34"/>
        <v>0</v>
      </c>
      <c r="I260" s="70">
        <f t="shared" si="35"/>
        <v>0</v>
      </c>
      <c r="J260" s="70">
        <f t="shared" si="36"/>
        <v>0</v>
      </c>
      <c r="K260" s="136"/>
      <c r="L260" s="70">
        <f t="shared" si="37"/>
        <v>0</v>
      </c>
      <c r="M260" s="70"/>
    </row>
    <row r="261" spans="1:13" s="72" customFormat="1" ht="12.75">
      <c r="A261" s="67" t="s">
        <v>317</v>
      </c>
      <c r="B261" s="68">
        <v>29.7</v>
      </c>
      <c r="C261" s="83" t="s">
        <v>300</v>
      </c>
      <c r="D261" s="37"/>
      <c r="E261" s="70">
        <f t="shared" si="32"/>
        <v>0</v>
      </c>
      <c r="F261" s="38"/>
      <c r="G261" s="70">
        <f t="shared" si="33"/>
        <v>0</v>
      </c>
      <c r="H261" s="70">
        <f t="shared" si="34"/>
        <v>0</v>
      </c>
      <c r="I261" s="70">
        <f t="shared" si="35"/>
        <v>0</v>
      </c>
      <c r="J261" s="70">
        <f t="shared" si="36"/>
        <v>0</v>
      </c>
      <c r="K261" s="136"/>
      <c r="L261" s="70">
        <f t="shared" si="37"/>
        <v>0</v>
      </c>
      <c r="M261" s="70"/>
    </row>
    <row r="262" spans="1:13" s="72" customFormat="1" ht="12.75">
      <c r="A262" s="67" t="s">
        <v>318</v>
      </c>
      <c r="B262" s="68">
        <v>1</v>
      </c>
      <c r="C262" s="83" t="s">
        <v>300</v>
      </c>
      <c r="D262" s="37"/>
      <c r="E262" s="70">
        <f t="shared" si="32"/>
        <v>0</v>
      </c>
      <c r="F262" s="38"/>
      <c r="G262" s="70">
        <f t="shared" si="33"/>
        <v>0</v>
      </c>
      <c r="H262" s="70">
        <f t="shared" si="34"/>
        <v>0</v>
      </c>
      <c r="I262" s="70">
        <f t="shared" si="35"/>
        <v>0</v>
      </c>
      <c r="J262" s="70">
        <f t="shared" si="36"/>
        <v>0</v>
      </c>
      <c r="K262" s="136"/>
      <c r="L262" s="70">
        <f t="shared" si="37"/>
        <v>0</v>
      </c>
      <c r="M262" s="70"/>
    </row>
    <row r="263" spans="1:13" s="72" customFormat="1" ht="12.75">
      <c r="A263" s="67" t="s">
        <v>319</v>
      </c>
      <c r="B263" s="68">
        <v>7</v>
      </c>
      <c r="C263" s="83" t="s">
        <v>182</v>
      </c>
      <c r="D263" s="37"/>
      <c r="E263" s="70">
        <f t="shared" si="32"/>
        <v>0</v>
      </c>
      <c r="F263" s="38"/>
      <c r="G263" s="70">
        <f t="shared" si="33"/>
        <v>0</v>
      </c>
      <c r="H263" s="70">
        <f t="shared" si="34"/>
        <v>0</v>
      </c>
      <c r="I263" s="70">
        <f t="shared" si="35"/>
        <v>0</v>
      </c>
      <c r="J263" s="70">
        <f t="shared" si="36"/>
        <v>0</v>
      </c>
      <c r="K263" s="136"/>
      <c r="L263" s="70">
        <f t="shared" si="37"/>
        <v>0</v>
      </c>
      <c r="M263" s="70"/>
    </row>
    <row r="264" spans="1:13" s="73" customFormat="1" ht="15.75" customHeight="1">
      <c r="A264" s="1" t="s">
        <v>78</v>
      </c>
      <c r="B264" s="2"/>
      <c r="C264" s="2"/>
      <c r="D264" s="6"/>
      <c r="E264" s="5"/>
      <c r="F264" s="6"/>
      <c r="G264" s="5"/>
      <c r="H264" s="5"/>
      <c r="I264" s="5"/>
      <c r="J264" s="7"/>
      <c r="K264" s="135"/>
      <c r="L264" s="5"/>
      <c r="M264" s="11">
        <f>L267</f>
        <v>0</v>
      </c>
    </row>
    <row r="265" spans="1:13" s="74" customFormat="1" ht="15.75" customHeight="1">
      <c r="A265" s="65" t="s">
        <v>79</v>
      </c>
      <c r="B265" s="66"/>
      <c r="C265" s="66"/>
      <c r="D265" s="125"/>
      <c r="E265" s="9"/>
      <c r="F265" s="133"/>
      <c r="G265" s="8"/>
      <c r="H265" s="8"/>
      <c r="I265" s="8"/>
      <c r="J265" s="9"/>
      <c r="K265" s="10"/>
      <c r="L265" s="8"/>
      <c r="M265" s="18"/>
    </row>
    <row r="266" spans="1:13" s="91" customFormat="1" ht="15.75" customHeight="1">
      <c r="A266" s="65" t="s">
        <v>80</v>
      </c>
      <c r="B266" s="65"/>
      <c r="C266" s="65"/>
      <c r="D266" s="4"/>
      <c r="E266" s="65"/>
      <c r="F266" s="4"/>
      <c r="G266" s="65"/>
      <c r="H266" s="65"/>
      <c r="I266" s="65"/>
      <c r="J266" s="65"/>
      <c r="K266" s="4"/>
      <c r="L266" s="65"/>
      <c r="M266" s="65"/>
    </row>
    <row r="267" spans="1:13" s="72" customFormat="1" ht="12.75">
      <c r="A267" s="67" t="s">
        <v>159</v>
      </c>
      <c r="B267" s="68">
        <v>4</v>
      </c>
      <c r="C267" s="69" t="s">
        <v>81</v>
      </c>
      <c r="D267" s="126"/>
      <c r="E267" s="70">
        <f t="shared" si="32"/>
        <v>0</v>
      </c>
      <c r="F267" s="126"/>
      <c r="G267" s="70">
        <f t="shared" si="33"/>
        <v>0</v>
      </c>
      <c r="H267" s="70">
        <f t="shared" si="34"/>
        <v>0</v>
      </c>
      <c r="I267" s="70">
        <f t="shared" si="35"/>
        <v>0</v>
      </c>
      <c r="J267" s="70">
        <f t="shared" si="36"/>
        <v>0</v>
      </c>
      <c r="K267" s="136"/>
      <c r="L267" s="70">
        <f t="shared" si="37"/>
        <v>0</v>
      </c>
      <c r="M267" s="70"/>
    </row>
    <row r="268" spans="1:13" s="73" customFormat="1" ht="15.75" customHeight="1">
      <c r="A268" s="1" t="s">
        <v>82</v>
      </c>
      <c r="B268" s="2"/>
      <c r="C268" s="2"/>
      <c r="D268" s="6"/>
      <c r="E268" s="5"/>
      <c r="F268" s="6"/>
      <c r="G268" s="5"/>
      <c r="H268" s="5"/>
      <c r="I268" s="5"/>
      <c r="J268" s="7"/>
      <c r="K268" s="135"/>
      <c r="L268" s="5"/>
      <c r="M268" s="11">
        <f>SUM(L271:L273)</f>
        <v>0</v>
      </c>
    </row>
    <row r="269" spans="1:13" s="74" customFormat="1" ht="15.75" customHeight="1">
      <c r="A269" s="65" t="s">
        <v>83</v>
      </c>
      <c r="B269" s="66"/>
      <c r="C269" s="66"/>
      <c r="D269" s="125"/>
      <c r="E269" s="9"/>
      <c r="F269" s="133"/>
      <c r="G269" s="8"/>
      <c r="H269" s="8"/>
      <c r="I269" s="8"/>
      <c r="J269" s="9"/>
      <c r="K269" s="10"/>
      <c r="L269" s="8"/>
      <c r="M269" s="18"/>
    </row>
    <row r="270" spans="1:13" s="91" customFormat="1" ht="15.75" customHeight="1">
      <c r="A270" s="65" t="s">
        <v>84</v>
      </c>
      <c r="B270" s="65"/>
      <c r="C270" s="65"/>
      <c r="D270" s="4"/>
      <c r="E270" s="65"/>
      <c r="F270" s="4"/>
      <c r="G270" s="65"/>
      <c r="H270" s="65"/>
      <c r="I270" s="65"/>
      <c r="J270" s="65"/>
      <c r="K270" s="4"/>
      <c r="L270" s="65"/>
      <c r="M270" s="65"/>
    </row>
    <row r="271" spans="1:13" s="72" customFormat="1" ht="12.75">
      <c r="A271" s="67" t="s">
        <v>160</v>
      </c>
      <c r="B271" s="68">
        <v>39.01</v>
      </c>
      <c r="C271" s="69" t="s">
        <v>16</v>
      </c>
      <c r="D271" s="126"/>
      <c r="E271" s="70">
        <f t="shared" si="32"/>
        <v>0</v>
      </c>
      <c r="F271" s="126"/>
      <c r="G271" s="70">
        <f t="shared" si="33"/>
        <v>0</v>
      </c>
      <c r="H271" s="70">
        <f t="shared" si="34"/>
        <v>0</v>
      </c>
      <c r="I271" s="70">
        <f t="shared" si="35"/>
        <v>0</v>
      </c>
      <c r="J271" s="70">
        <f t="shared" si="36"/>
        <v>0</v>
      </c>
      <c r="K271" s="136"/>
      <c r="L271" s="70">
        <f t="shared" si="37"/>
        <v>0</v>
      </c>
      <c r="M271" s="70"/>
    </row>
    <row r="272" spans="1:13" s="91" customFormat="1" ht="15.75" customHeight="1">
      <c r="A272" s="65" t="s">
        <v>85</v>
      </c>
      <c r="B272" s="65"/>
      <c r="C272" s="65"/>
      <c r="D272" s="4"/>
      <c r="E272" s="65"/>
      <c r="F272" s="4"/>
      <c r="G272" s="65"/>
      <c r="H272" s="65"/>
      <c r="I272" s="65"/>
      <c r="J272" s="65"/>
      <c r="K272" s="4"/>
      <c r="L272" s="65"/>
      <c r="M272" s="65"/>
    </row>
    <row r="273" spans="1:13" s="72" customFormat="1" ht="12.75">
      <c r="A273" s="67" t="s">
        <v>161</v>
      </c>
      <c r="B273" s="68">
        <v>96.25</v>
      </c>
      <c r="C273" s="69" t="s">
        <v>8</v>
      </c>
      <c r="D273" s="126"/>
      <c r="E273" s="70">
        <f t="shared" si="32"/>
        <v>0</v>
      </c>
      <c r="F273" s="126"/>
      <c r="G273" s="70">
        <f t="shared" si="33"/>
        <v>0</v>
      </c>
      <c r="H273" s="70">
        <f t="shared" si="34"/>
        <v>0</v>
      </c>
      <c r="I273" s="70">
        <f t="shared" si="35"/>
        <v>0</v>
      </c>
      <c r="J273" s="70">
        <f t="shared" si="36"/>
        <v>0</v>
      </c>
      <c r="K273" s="136"/>
      <c r="L273" s="70">
        <f t="shared" si="37"/>
        <v>0</v>
      </c>
      <c r="M273" s="70"/>
    </row>
    <row r="274" spans="1:13" s="73" customFormat="1" ht="15.75" customHeight="1">
      <c r="A274" s="1" t="s">
        <v>86</v>
      </c>
      <c r="B274" s="2"/>
      <c r="C274" s="2"/>
      <c r="D274" s="6"/>
      <c r="E274" s="5"/>
      <c r="F274" s="6"/>
      <c r="G274" s="5"/>
      <c r="H274" s="5"/>
      <c r="I274" s="5"/>
      <c r="J274" s="7"/>
      <c r="K274" s="135"/>
      <c r="L274" s="5"/>
      <c r="M274" s="11">
        <f>SUM(L277:L293)</f>
        <v>0</v>
      </c>
    </row>
    <row r="275" spans="1:13" s="74" customFormat="1" ht="15.75" customHeight="1">
      <c r="A275" s="65" t="s">
        <v>87</v>
      </c>
      <c r="B275" s="66"/>
      <c r="C275" s="66"/>
      <c r="D275" s="125"/>
      <c r="E275" s="9"/>
      <c r="F275" s="133"/>
      <c r="G275" s="8"/>
      <c r="H275" s="8"/>
      <c r="I275" s="8"/>
      <c r="J275" s="9"/>
      <c r="K275" s="10"/>
      <c r="L275" s="8"/>
      <c r="M275" s="18"/>
    </row>
    <row r="276" spans="1:13" s="91" customFormat="1" ht="15.75" customHeight="1">
      <c r="A276" s="65" t="s">
        <v>88</v>
      </c>
      <c r="B276" s="65"/>
      <c r="C276" s="65"/>
      <c r="D276" s="4"/>
      <c r="E276" s="65"/>
      <c r="F276" s="4"/>
      <c r="G276" s="65"/>
      <c r="H276" s="65"/>
      <c r="I276" s="65"/>
      <c r="J276" s="65"/>
      <c r="K276" s="4"/>
      <c r="L276" s="65"/>
      <c r="M276" s="65"/>
    </row>
    <row r="277" spans="1:13" s="72" customFormat="1" ht="12.75">
      <c r="A277" s="67" t="s">
        <v>162</v>
      </c>
      <c r="B277" s="68">
        <v>15.42</v>
      </c>
      <c r="C277" s="69" t="s">
        <v>49</v>
      </c>
      <c r="D277" s="126"/>
      <c r="E277" s="70">
        <f t="shared" si="32"/>
        <v>0</v>
      </c>
      <c r="F277" s="126"/>
      <c r="G277" s="70">
        <f t="shared" si="33"/>
        <v>0</v>
      </c>
      <c r="H277" s="70">
        <f t="shared" si="34"/>
        <v>0</v>
      </c>
      <c r="I277" s="70">
        <f t="shared" si="35"/>
        <v>0</v>
      </c>
      <c r="J277" s="70">
        <f t="shared" si="36"/>
        <v>0</v>
      </c>
      <c r="K277" s="136"/>
      <c r="L277" s="70">
        <f t="shared" si="37"/>
        <v>0</v>
      </c>
      <c r="M277" s="70"/>
    </row>
    <row r="278" spans="1:13" s="72" customFormat="1" ht="12.75">
      <c r="A278" s="67" t="s">
        <v>163</v>
      </c>
      <c r="B278" s="68">
        <v>15.42</v>
      </c>
      <c r="C278" s="69" t="s">
        <v>49</v>
      </c>
      <c r="D278" s="126"/>
      <c r="E278" s="70">
        <f t="shared" si="32"/>
        <v>0</v>
      </c>
      <c r="F278" s="126"/>
      <c r="G278" s="70">
        <f t="shared" si="33"/>
        <v>0</v>
      </c>
      <c r="H278" s="70">
        <f t="shared" si="34"/>
        <v>0</v>
      </c>
      <c r="I278" s="70">
        <f t="shared" si="35"/>
        <v>0</v>
      </c>
      <c r="J278" s="70">
        <f t="shared" si="36"/>
        <v>0</v>
      </c>
      <c r="K278" s="136"/>
      <c r="L278" s="70">
        <f t="shared" si="37"/>
        <v>0</v>
      </c>
      <c r="M278" s="70"/>
    </row>
    <row r="279" spans="1:13" s="72" customFormat="1" ht="12.75">
      <c r="A279" s="67" t="s">
        <v>164</v>
      </c>
      <c r="B279" s="68">
        <v>15.42</v>
      </c>
      <c r="C279" s="69" t="s">
        <v>49</v>
      </c>
      <c r="D279" s="126"/>
      <c r="E279" s="70">
        <f t="shared" si="32"/>
        <v>0</v>
      </c>
      <c r="F279" s="126"/>
      <c r="G279" s="70">
        <f t="shared" si="33"/>
        <v>0</v>
      </c>
      <c r="H279" s="70">
        <f t="shared" si="34"/>
        <v>0</v>
      </c>
      <c r="I279" s="70">
        <f t="shared" si="35"/>
        <v>0</v>
      </c>
      <c r="J279" s="70">
        <f t="shared" si="36"/>
        <v>0</v>
      </c>
      <c r="K279" s="136"/>
      <c r="L279" s="70">
        <f t="shared" si="37"/>
        <v>0</v>
      </c>
      <c r="M279" s="70"/>
    </row>
    <row r="280" spans="1:13" s="72" customFormat="1" ht="12.75">
      <c r="A280" s="67" t="s">
        <v>165</v>
      </c>
      <c r="B280" s="68">
        <v>8</v>
      </c>
      <c r="C280" s="69" t="s">
        <v>49</v>
      </c>
      <c r="D280" s="126"/>
      <c r="E280" s="70">
        <f t="shared" si="32"/>
        <v>0</v>
      </c>
      <c r="F280" s="126"/>
      <c r="G280" s="70">
        <f t="shared" si="33"/>
        <v>0</v>
      </c>
      <c r="H280" s="70">
        <f t="shared" si="34"/>
        <v>0</v>
      </c>
      <c r="I280" s="70">
        <f t="shared" si="35"/>
        <v>0</v>
      </c>
      <c r="J280" s="70">
        <f t="shared" si="36"/>
        <v>0</v>
      </c>
      <c r="K280" s="136"/>
      <c r="L280" s="70">
        <f t="shared" si="37"/>
        <v>0</v>
      </c>
      <c r="M280" s="70"/>
    </row>
    <row r="281" spans="1:13" s="72" customFormat="1" ht="12.75">
      <c r="A281" s="67" t="s">
        <v>166</v>
      </c>
      <c r="B281" s="68">
        <v>3</v>
      </c>
      <c r="C281" s="69" t="s">
        <v>5</v>
      </c>
      <c r="D281" s="126"/>
      <c r="E281" s="70">
        <f t="shared" si="32"/>
        <v>0</v>
      </c>
      <c r="F281" s="126"/>
      <c r="G281" s="70">
        <f t="shared" si="33"/>
        <v>0</v>
      </c>
      <c r="H281" s="70">
        <f t="shared" si="34"/>
        <v>0</v>
      </c>
      <c r="I281" s="70">
        <f t="shared" si="35"/>
        <v>0</v>
      </c>
      <c r="J281" s="70">
        <f t="shared" si="36"/>
        <v>0</v>
      </c>
      <c r="K281" s="136"/>
      <c r="L281" s="70">
        <f t="shared" si="37"/>
        <v>0</v>
      </c>
      <c r="M281" s="70"/>
    </row>
    <row r="282" spans="1:13" s="72" customFormat="1" ht="12.75">
      <c r="A282" s="67" t="s">
        <v>167</v>
      </c>
      <c r="B282" s="68">
        <v>6.2</v>
      </c>
      <c r="C282" s="69" t="s">
        <v>49</v>
      </c>
      <c r="D282" s="126"/>
      <c r="E282" s="70">
        <f t="shared" si="32"/>
        <v>0</v>
      </c>
      <c r="F282" s="126"/>
      <c r="G282" s="70">
        <f t="shared" si="33"/>
        <v>0</v>
      </c>
      <c r="H282" s="70">
        <f t="shared" si="34"/>
        <v>0</v>
      </c>
      <c r="I282" s="70">
        <f t="shared" si="35"/>
        <v>0</v>
      </c>
      <c r="J282" s="70">
        <f t="shared" si="36"/>
        <v>0</v>
      </c>
      <c r="K282" s="136"/>
      <c r="L282" s="70">
        <f t="shared" si="37"/>
        <v>0</v>
      </c>
      <c r="M282" s="70"/>
    </row>
    <row r="283" spans="1:13" s="72" customFormat="1" ht="12.75">
      <c r="A283" s="67" t="s">
        <v>168</v>
      </c>
      <c r="B283" s="68">
        <v>1</v>
      </c>
      <c r="C283" s="69" t="s">
        <v>5</v>
      </c>
      <c r="D283" s="126"/>
      <c r="E283" s="70">
        <f t="shared" si="32"/>
        <v>0</v>
      </c>
      <c r="F283" s="126"/>
      <c r="G283" s="70">
        <f t="shared" si="33"/>
        <v>0</v>
      </c>
      <c r="H283" s="70">
        <f t="shared" si="34"/>
        <v>0</v>
      </c>
      <c r="I283" s="70">
        <f t="shared" si="35"/>
        <v>0</v>
      </c>
      <c r="J283" s="70">
        <f t="shared" si="36"/>
        <v>0</v>
      </c>
      <c r="K283" s="136"/>
      <c r="L283" s="70">
        <f t="shared" si="37"/>
        <v>0</v>
      </c>
      <c r="M283" s="70"/>
    </row>
    <row r="284" spans="1:13" s="72" customFormat="1" ht="12.75">
      <c r="A284" s="67" t="s">
        <v>169</v>
      </c>
      <c r="B284" s="68">
        <v>5</v>
      </c>
      <c r="C284" s="69" t="s">
        <v>5</v>
      </c>
      <c r="D284" s="126"/>
      <c r="E284" s="70">
        <f t="shared" ref="E284:E303" si="38">B284*D284</f>
        <v>0</v>
      </c>
      <c r="F284" s="126"/>
      <c r="G284" s="70">
        <f t="shared" ref="G284:G303" si="39">B284*F284</f>
        <v>0</v>
      </c>
      <c r="H284" s="70">
        <f t="shared" ref="H284:H303" si="40">D284+F284</f>
        <v>0</v>
      </c>
      <c r="I284" s="70">
        <f t="shared" ref="I284:I303" si="41">E284+G284</f>
        <v>0</v>
      </c>
      <c r="J284" s="70">
        <f t="shared" ref="J284:J303" si="42">(K284/100)*I284</f>
        <v>0</v>
      </c>
      <c r="K284" s="136"/>
      <c r="L284" s="70">
        <f t="shared" ref="L284:L303" si="43">I284+J284</f>
        <v>0</v>
      </c>
      <c r="M284" s="70"/>
    </row>
    <row r="285" spans="1:13" s="72" customFormat="1" ht="12.75">
      <c r="A285" s="67" t="s">
        <v>170</v>
      </c>
      <c r="B285" s="68">
        <v>6</v>
      </c>
      <c r="C285" s="69" t="s">
        <v>5</v>
      </c>
      <c r="D285" s="126"/>
      <c r="E285" s="70">
        <f t="shared" si="38"/>
        <v>0</v>
      </c>
      <c r="F285" s="126"/>
      <c r="G285" s="70">
        <f t="shared" si="39"/>
        <v>0</v>
      </c>
      <c r="H285" s="70">
        <f t="shared" si="40"/>
        <v>0</v>
      </c>
      <c r="I285" s="70">
        <f t="shared" si="41"/>
        <v>0</v>
      </c>
      <c r="J285" s="70">
        <f t="shared" si="42"/>
        <v>0</v>
      </c>
      <c r="K285" s="136"/>
      <c r="L285" s="70">
        <f t="shared" si="43"/>
        <v>0</v>
      </c>
      <c r="M285" s="70"/>
    </row>
    <row r="286" spans="1:13" s="91" customFormat="1" ht="15.75" customHeight="1">
      <c r="A286" s="65" t="s">
        <v>89</v>
      </c>
      <c r="B286" s="65"/>
      <c r="C286" s="65"/>
      <c r="D286" s="4"/>
      <c r="E286" s="65"/>
      <c r="F286" s="4"/>
      <c r="G286" s="65"/>
      <c r="H286" s="65"/>
      <c r="I286" s="65"/>
      <c r="J286" s="65"/>
      <c r="K286" s="4"/>
      <c r="L286" s="65"/>
      <c r="M286" s="65"/>
    </row>
    <row r="287" spans="1:13" s="72" customFormat="1" ht="12.75">
      <c r="A287" s="67" t="s">
        <v>171</v>
      </c>
      <c r="B287" s="68">
        <v>30</v>
      </c>
      <c r="C287" s="69" t="s">
        <v>49</v>
      </c>
      <c r="D287" s="126"/>
      <c r="E287" s="70">
        <f t="shared" si="38"/>
        <v>0</v>
      </c>
      <c r="F287" s="126"/>
      <c r="G287" s="70">
        <f t="shared" si="39"/>
        <v>0</v>
      </c>
      <c r="H287" s="70">
        <f t="shared" si="40"/>
        <v>0</v>
      </c>
      <c r="I287" s="70">
        <f t="shared" si="41"/>
        <v>0</v>
      </c>
      <c r="J287" s="70">
        <f t="shared" si="42"/>
        <v>0</v>
      </c>
      <c r="K287" s="136"/>
      <c r="L287" s="70">
        <f t="shared" si="43"/>
        <v>0</v>
      </c>
      <c r="M287" s="70"/>
    </row>
    <row r="288" spans="1:13" s="91" customFormat="1" ht="15.75" customHeight="1">
      <c r="A288" s="65" t="s">
        <v>90</v>
      </c>
      <c r="B288" s="65"/>
      <c r="C288" s="65"/>
      <c r="D288" s="4"/>
      <c r="E288" s="65"/>
      <c r="F288" s="4"/>
      <c r="G288" s="65"/>
      <c r="H288" s="65"/>
      <c r="I288" s="65"/>
      <c r="J288" s="65"/>
      <c r="K288" s="4"/>
      <c r="L288" s="65"/>
      <c r="M288" s="65"/>
    </row>
    <row r="289" spans="1:13" s="72" customFormat="1" ht="12.75">
      <c r="A289" s="67" t="s">
        <v>172</v>
      </c>
      <c r="B289" s="68">
        <v>3</v>
      </c>
      <c r="C289" s="69" t="s">
        <v>5</v>
      </c>
      <c r="D289" s="126"/>
      <c r="E289" s="70">
        <f t="shared" si="38"/>
        <v>0</v>
      </c>
      <c r="F289" s="126"/>
      <c r="G289" s="70">
        <f t="shared" si="39"/>
        <v>0</v>
      </c>
      <c r="H289" s="70">
        <f t="shared" si="40"/>
        <v>0</v>
      </c>
      <c r="I289" s="70">
        <f t="shared" si="41"/>
        <v>0</v>
      </c>
      <c r="J289" s="70">
        <f t="shared" si="42"/>
        <v>0</v>
      </c>
      <c r="K289" s="136"/>
      <c r="L289" s="70">
        <f t="shared" si="43"/>
        <v>0</v>
      </c>
      <c r="M289" s="70"/>
    </row>
    <row r="290" spans="1:13" s="91" customFormat="1" ht="15.75" customHeight="1">
      <c r="A290" s="65" t="s">
        <v>91</v>
      </c>
      <c r="B290" s="65"/>
      <c r="C290" s="65"/>
      <c r="D290" s="4"/>
      <c r="E290" s="65"/>
      <c r="F290" s="4"/>
      <c r="G290" s="65"/>
      <c r="H290" s="65"/>
      <c r="I290" s="65"/>
      <c r="J290" s="65"/>
      <c r="K290" s="4"/>
      <c r="L290" s="65"/>
      <c r="M290" s="65"/>
    </row>
    <row r="291" spans="1:13" s="72" customFormat="1" ht="12.75">
      <c r="A291" s="67" t="s">
        <v>173</v>
      </c>
      <c r="B291" s="68">
        <v>3</v>
      </c>
      <c r="C291" s="69" t="s">
        <v>5</v>
      </c>
      <c r="D291" s="126"/>
      <c r="E291" s="70">
        <f t="shared" si="38"/>
        <v>0</v>
      </c>
      <c r="F291" s="126"/>
      <c r="G291" s="70">
        <f t="shared" si="39"/>
        <v>0</v>
      </c>
      <c r="H291" s="70">
        <f t="shared" si="40"/>
        <v>0</v>
      </c>
      <c r="I291" s="70">
        <f t="shared" si="41"/>
        <v>0</v>
      </c>
      <c r="J291" s="70">
        <f t="shared" si="42"/>
        <v>0</v>
      </c>
      <c r="K291" s="136"/>
      <c r="L291" s="70">
        <f t="shared" si="43"/>
        <v>0</v>
      </c>
      <c r="M291" s="70"/>
    </row>
    <row r="292" spans="1:13" s="91" customFormat="1" ht="15.75" customHeight="1">
      <c r="A292" s="65" t="s">
        <v>92</v>
      </c>
      <c r="B292" s="65"/>
      <c r="C292" s="65"/>
      <c r="D292" s="4"/>
      <c r="E292" s="65"/>
      <c r="F292" s="4"/>
      <c r="G292" s="65"/>
      <c r="H292" s="65"/>
      <c r="I292" s="65"/>
      <c r="J292" s="65"/>
      <c r="K292" s="4"/>
      <c r="L292" s="65"/>
      <c r="M292" s="65"/>
    </row>
    <row r="293" spans="1:13" s="72" customFormat="1" ht="12.75">
      <c r="A293" s="67" t="s">
        <v>174</v>
      </c>
      <c r="B293" s="68">
        <v>2</v>
      </c>
      <c r="C293" s="69" t="s">
        <v>5</v>
      </c>
      <c r="D293" s="126"/>
      <c r="E293" s="70">
        <f t="shared" si="38"/>
        <v>0</v>
      </c>
      <c r="F293" s="126"/>
      <c r="G293" s="70">
        <f t="shared" si="39"/>
        <v>0</v>
      </c>
      <c r="H293" s="70">
        <f t="shared" si="40"/>
        <v>0</v>
      </c>
      <c r="I293" s="70">
        <f t="shared" si="41"/>
        <v>0</v>
      </c>
      <c r="J293" s="70">
        <f t="shared" si="42"/>
        <v>0</v>
      </c>
      <c r="K293" s="136"/>
      <c r="L293" s="70">
        <f t="shared" si="43"/>
        <v>0</v>
      </c>
      <c r="M293" s="70"/>
    </row>
    <row r="294" spans="1:13" s="73" customFormat="1" ht="15.75" customHeight="1">
      <c r="A294" s="1" t="s">
        <v>93</v>
      </c>
      <c r="B294" s="2"/>
      <c r="C294" s="2"/>
      <c r="D294" s="6"/>
      <c r="E294" s="5"/>
      <c r="F294" s="6"/>
      <c r="G294" s="5"/>
      <c r="H294" s="5"/>
      <c r="I294" s="5"/>
      <c r="J294" s="7"/>
      <c r="K294" s="135"/>
      <c r="L294" s="5"/>
      <c r="M294" s="11">
        <f>SUM(L296:L303)</f>
        <v>0</v>
      </c>
    </row>
    <row r="295" spans="1:13" s="74" customFormat="1" ht="15.75" customHeight="1">
      <c r="A295" s="65" t="s">
        <v>94</v>
      </c>
      <c r="B295" s="66"/>
      <c r="C295" s="66"/>
      <c r="D295" s="125"/>
      <c r="E295" s="9"/>
      <c r="F295" s="133"/>
      <c r="G295" s="8"/>
      <c r="H295" s="8"/>
      <c r="I295" s="8"/>
      <c r="J295" s="9"/>
      <c r="K295" s="10"/>
      <c r="L295" s="8"/>
      <c r="M295" s="18"/>
    </row>
    <row r="296" spans="1:13" s="72" customFormat="1" ht="12.75">
      <c r="A296" s="67" t="s">
        <v>175</v>
      </c>
      <c r="B296" s="68">
        <v>129.34</v>
      </c>
      <c r="C296" s="69" t="s">
        <v>8</v>
      </c>
      <c r="D296" s="126"/>
      <c r="E296" s="70">
        <f t="shared" si="38"/>
        <v>0</v>
      </c>
      <c r="F296" s="126"/>
      <c r="G296" s="70">
        <f t="shared" si="39"/>
        <v>0</v>
      </c>
      <c r="H296" s="70">
        <f t="shared" si="40"/>
        <v>0</v>
      </c>
      <c r="I296" s="70">
        <f t="shared" si="41"/>
        <v>0</v>
      </c>
      <c r="J296" s="70">
        <f t="shared" si="42"/>
        <v>0</v>
      </c>
      <c r="K296" s="136"/>
      <c r="L296" s="70">
        <f t="shared" si="43"/>
        <v>0</v>
      </c>
      <c r="M296" s="70"/>
    </row>
    <row r="297" spans="1:13" s="74" customFormat="1" ht="15.75" customHeight="1">
      <c r="A297" s="65" t="s">
        <v>95</v>
      </c>
      <c r="B297" s="66"/>
      <c r="C297" s="66"/>
      <c r="D297" s="125"/>
      <c r="E297" s="9"/>
      <c r="F297" s="133"/>
      <c r="G297" s="8"/>
      <c r="H297" s="8"/>
      <c r="I297" s="8"/>
      <c r="J297" s="9"/>
      <c r="K297" s="10"/>
      <c r="L297" s="8"/>
      <c r="M297" s="18"/>
    </row>
    <row r="298" spans="1:13" s="72" customFormat="1" ht="12.75">
      <c r="A298" s="96" t="s">
        <v>176</v>
      </c>
      <c r="B298" s="68">
        <v>18</v>
      </c>
      <c r="C298" s="69" t="s">
        <v>96</v>
      </c>
      <c r="D298" s="126"/>
      <c r="E298" s="70">
        <f t="shared" si="38"/>
        <v>0</v>
      </c>
      <c r="F298" s="126"/>
      <c r="G298" s="70">
        <f t="shared" si="39"/>
        <v>0</v>
      </c>
      <c r="H298" s="70">
        <f t="shared" si="40"/>
        <v>0</v>
      </c>
      <c r="I298" s="70">
        <f t="shared" si="41"/>
        <v>0</v>
      </c>
      <c r="J298" s="70">
        <f t="shared" si="42"/>
        <v>0</v>
      </c>
      <c r="K298" s="136"/>
      <c r="L298" s="70">
        <f t="shared" si="43"/>
        <v>0</v>
      </c>
      <c r="M298" s="70"/>
    </row>
    <row r="299" spans="1:13" s="74" customFormat="1" ht="15.75" customHeight="1">
      <c r="A299" s="65" t="s">
        <v>97</v>
      </c>
      <c r="B299" s="66"/>
      <c r="C299" s="66"/>
      <c r="D299" s="125"/>
      <c r="E299" s="9"/>
      <c r="F299" s="133"/>
      <c r="G299" s="8"/>
      <c r="H299" s="8"/>
      <c r="I299" s="8"/>
      <c r="J299" s="9"/>
      <c r="K299" s="10"/>
      <c r="L299" s="8"/>
      <c r="M299" s="18"/>
    </row>
    <row r="300" spans="1:13" s="72" customFormat="1" ht="12.75">
      <c r="A300" s="67" t="s">
        <v>177</v>
      </c>
      <c r="B300" s="68">
        <v>4</v>
      </c>
      <c r="C300" s="69" t="s">
        <v>49</v>
      </c>
      <c r="D300" s="126"/>
      <c r="E300" s="70">
        <f t="shared" si="38"/>
        <v>0</v>
      </c>
      <c r="F300" s="126"/>
      <c r="G300" s="70">
        <f t="shared" si="39"/>
        <v>0</v>
      </c>
      <c r="H300" s="70">
        <f t="shared" si="40"/>
        <v>0</v>
      </c>
      <c r="I300" s="70">
        <f t="shared" si="41"/>
        <v>0</v>
      </c>
      <c r="J300" s="70">
        <f t="shared" si="42"/>
        <v>0</v>
      </c>
      <c r="K300" s="136"/>
      <c r="L300" s="70">
        <f t="shared" si="43"/>
        <v>0</v>
      </c>
      <c r="M300" s="70"/>
    </row>
    <row r="301" spans="1:13" s="74" customFormat="1" ht="15.75" customHeight="1">
      <c r="A301" s="65" t="s">
        <v>98</v>
      </c>
      <c r="B301" s="66"/>
      <c r="C301" s="66"/>
      <c r="D301" s="125"/>
      <c r="E301" s="9"/>
      <c r="F301" s="133"/>
      <c r="G301" s="8"/>
      <c r="H301" s="8"/>
      <c r="I301" s="8"/>
      <c r="J301" s="9"/>
      <c r="K301" s="10"/>
      <c r="L301" s="8"/>
      <c r="M301" s="18"/>
    </row>
    <row r="302" spans="1:13" s="71" customFormat="1" ht="12.75">
      <c r="A302" s="67" t="s">
        <v>178</v>
      </c>
      <c r="B302" s="68">
        <v>73.650000000000006</v>
      </c>
      <c r="C302" s="69" t="s">
        <v>49</v>
      </c>
      <c r="D302" s="126"/>
      <c r="E302" s="70">
        <f t="shared" si="38"/>
        <v>0</v>
      </c>
      <c r="F302" s="126"/>
      <c r="G302" s="70">
        <f t="shared" si="39"/>
        <v>0</v>
      </c>
      <c r="H302" s="70">
        <f t="shared" si="40"/>
        <v>0</v>
      </c>
      <c r="I302" s="70">
        <f t="shared" si="41"/>
        <v>0</v>
      </c>
      <c r="J302" s="70">
        <f t="shared" si="42"/>
        <v>0</v>
      </c>
      <c r="K302" s="136"/>
      <c r="L302" s="70">
        <f t="shared" si="43"/>
        <v>0</v>
      </c>
      <c r="M302" s="70"/>
    </row>
    <row r="303" spans="1:13" s="71" customFormat="1" ht="12.75">
      <c r="A303" s="67" t="s">
        <v>179</v>
      </c>
      <c r="B303" s="68">
        <v>68.39</v>
      </c>
      <c r="C303" s="69" t="s">
        <v>49</v>
      </c>
      <c r="D303" s="126"/>
      <c r="E303" s="70">
        <f t="shared" si="38"/>
        <v>0</v>
      </c>
      <c r="F303" s="126"/>
      <c r="G303" s="70">
        <f t="shared" si="39"/>
        <v>0</v>
      </c>
      <c r="H303" s="70">
        <f t="shared" si="40"/>
        <v>0</v>
      </c>
      <c r="I303" s="70">
        <f t="shared" si="41"/>
        <v>0</v>
      </c>
      <c r="J303" s="70">
        <f t="shared" si="42"/>
        <v>0</v>
      </c>
      <c r="K303" s="136"/>
      <c r="L303" s="70">
        <f t="shared" si="43"/>
        <v>0</v>
      </c>
      <c r="M303" s="70"/>
    </row>
    <row r="304" spans="1:13" ht="15.75">
      <c r="B304" s="98"/>
      <c r="C304" s="98"/>
      <c r="D304" s="99"/>
      <c r="E304" s="99"/>
      <c r="F304" s="99"/>
      <c r="G304" s="99"/>
      <c r="H304" s="159" t="s">
        <v>114</v>
      </c>
      <c r="I304" s="160"/>
      <c r="J304" s="160"/>
      <c r="K304" s="160"/>
      <c r="L304" s="161"/>
      <c r="M304" s="3">
        <f>SUM(M16:M303)</f>
        <v>0</v>
      </c>
    </row>
    <row r="305" spans="1:13" s="107" customFormat="1" ht="16.5">
      <c r="A305" s="168"/>
      <c r="B305" s="168"/>
      <c r="C305" s="168"/>
      <c r="E305" s="114"/>
      <c r="F305" s="115"/>
      <c r="L305" s="116"/>
      <c r="M305" s="121"/>
    </row>
    <row r="306" spans="1:13" s="107" customFormat="1" ht="16.5">
      <c r="B306" s="122"/>
      <c r="C306" s="122"/>
      <c r="E306" s="114"/>
      <c r="F306" s="117"/>
      <c r="G306" s="111"/>
      <c r="H306" s="111"/>
      <c r="I306" s="105" t="s">
        <v>337</v>
      </c>
      <c r="J306" s="112"/>
      <c r="K306" s="112"/>
      <c r="L306" s="112"/>
      <c r="M306" s="121"/>
    </row>
    <row r="307" spans="1:13" s="107" customFormat="1" ht="16.5">
      <c r="B307" s="120"/>
      <c r="C307" s="120"/>
      <c r="E307" s="114"/>
      <c r="F307" s="117"/>
      <c r="G307" s="111"/>
      <c r="H307" s="111"/>
      <c r="I307" s="111"/>
      <c r="J307" s="113"/>
      <c r="K307" s="113"/>
      <c r="L307" s="112"/>
      <c r="M307" s="121"/>
    </row>
    <row r="308" spans="1:13" s="107" customFormat="1" ht="16.5">
      <c r="B308" s="120"/>
      <c r="C308" s="120"/>
      <c r="D308" s="114"/>
      <c r="E308" s="114"/>
      <c r="F308" s="114"/>
      <c r="G308" s="111"/>
      <c r="H308" s="111"/>
      <c r="I308" s="111"/>
      <c r="J308" s="113"/>
      <c r="K308" s="113"/>
      <c r="L308" s="114"/>
      <c r="M308" s="123"/>
    </row>
    <row r="309" spans="1:13" s="107" customFormat="1" ht="16.5">
      <c r="B309" s="120"/>
      <c r="C309" s="120"/>
      <c r="D309" s="114"/>
      <c r="E309" s="114"/>
      <c r="F309" s="114"/>
      <c r="G309" s="114"/>
      <c r="H309" s="115"/>
      <c r="I309" s="104" t="s">
        <v>338</v>
      </c>
      <c r="J309" s="116"/>
      <c r="K309" s="116"/>
      <c r="L309" s="114"/>
      <c r="M309" s="123"/>
    </row>
    <row r="310" spans="1:13" s="107" customFormat="1" ht="16.5">
      <c r="B310" s="120"/>
      <c r="C310" s="120"/>
      <c r="D310" s="114"/>
      <c r="E310" s="114"/>
      <c r="F310" s="114"/>
      <c r="G310" s="114"/>
      <c r="H310" s="117"/>
      <c r="I310" s="105" t="s">
        <v>339</v>
      </c>
      <c r="J310" s="112"/>
      <c r="K310" s="112"/>
      <c r="L310" s="114"/>
      <c r="M310" s="123"/>
    </row>
    <row r="311" spans="1:13" s="107" customFormat="1" ht="16.5">
      <c r="B311" s="120"/>
      <c r="C311" s="120"/>
      <c r="D311" s="114"/>
      <c r="E311" s="114"/>
      <c r="F311" s="114"/>
      <c r="G311" s="114"/>
      <c r="H311" s="117"/>
      <c r="I311" s="105" t="s">
        <v>340</v>
      </c>
      <c r="J311" s="112"/>
      <c r="K311" s="112"/>
    </row>
    <row r="312" spans="1:13" s="107" customFormat="1" ht="12.75">
      <c r="B312" s="120"/>
      <c r="C312" s="120"/>
      <c r="D312" s="114"/>
      <c r="E312" s="114"/>
      <c r="F312" s="114"/>
      <c r="G312" s="114"/>
      <c r="H312" s="114"/>
      <c r="I312" s="114"/>
      <c r="J312" s="114"/>
      <c r="K312" s="108"/>
      <c r="L312" s="114"/>
      <c r="M312" s="123"/>
    </row>
    <row r="313" spans="1:13" s="107" customFormat="1" ht="12.75">
      <c r="B313" s="122"/>
      <c r="C313" s="122"/>
      <c r="D313" s="114"/>
      <c r="E313" s="114"/>
      <c r="F313" s="114"/>
      <c r="G313" s="114"/>
      <c r="H313" s="114"/>
      <c r="I313" s="114"/>
      <c r="J313" s="114"/>
      <c r="K313" s="108"/>
      <c r="L313" s="114"/>
      <c r="M313" s="123"/>
    </row>
  </sheetData>
  <sheetProtection password="ECEA" sheet="1"/>
  <mergeCells count="24">
    <mergeCell ref="A305:C305"/>
    <mergeCell ref="J12:K13"/>
    <mergeCell ref="L12:M12"/>
    <mergeCell ref="I13:I15"/>
    <mergeCell ref="L13:L15"/>
    <mergeCell ref="M13:M15"/>
    <mergeCell ref="D14:D15"/>
    <mergeCell ref="E14:E15"/>
    <mergeCell ref="H304:L304"/>
    <mergeCell ref="F14:F15"/>
    <mergeCell ref="G14:G15"/>
    <mergeCell ref="J14:J15"/>
    <mergeCell ref="A13:A15"/>
    <mergeCell ref="B13:B15"/>
    <mergeCell ref="C13:C15"/>
    <mergeCell ref="D13:E13"/>
    <mergeCell ref="F13:G13"/>
    <mergeCell ref="K14:K15"/>
    <mergeCell ref="H13:H15"/>
    <mergeCell ref="A9:M10"/>
    <mergeCell ref="A11:E11"/>
    <mergeCell ref="F11:M11"/>
    <mergeCell ref="A12:E12"/>
    <mergeCell ref="F12:I12"/>
  </mergeCells>
  <printOptions horizontalCentered="1"/>
  <pageMargins left="0.39370078740157483" right="0.39370078740157483" top="1.2598425196850394" bottom="0.78740157480314965" header="0.31496062992125984" footer="0.31496062992125984"/>
  <pageSetup paperSize="9" scale="44" fitToHeight="20" orientation="landscape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workbookViewId="0">
      <selection activeCell="C37" sqref="C37"/>
    </sheetView>
  </sheetViews>
  <sheetFormatPr defaultRowHeight="15"/>
  <cols>
    <col min="1" max="1" width="101.5703125" style="44" customWidth="1"/>
    <col min="2" max="2" width="13.28515625" style="44" bestFit="1" customWidth="1"/>
    <col min="3" max="3" width="9.140625" style="44"/>
    <col min="4" max="4" width="14.28515625" style="44" bestFit="1" customWidth="1"/>
    <col min="5" max="5" width="9.140625" style="44"/>
    <col min="6" max="6" width="14.28515625" style="44" bestFit="1" customWidth="1"/>
    <col min="7" max="7" width="9.140625" style="44"/>
    <col min="8" max="8" width="14.28515625" style="44" bestFit="1" customWidth="1"/>
    <col min="9" max="9" width="9.140625" style="44"/>
    <col min="10" max="10" width="17.85546875" style="44" bestFit="1" customWidth="1"/>
    <col min="11" max="16384" width="9.140625" style="44"/>
  </cols>
  <sheetData>
    <row r="1" spans="1:11" s="39" customFormat="1" ht="15" customHeight="1">
      <c r="A1" s="183" t="s">
        <v>335</v>
      </c>
      <c r="B1" s="183"/>
      <c r="C1" s="183"/>
    </row>
    <row r="2" spans="1:11" s="39" customFormat="1" ht="15" customHeight="1">
      <c r="A2" s="183"/>
      <c r="B2" s="183"/>
      <c r="C2" s="183"/>
    </row>
    <row r="3" spans="1:11" s="39" customFormat="1" ht="15" customHeight="1">
      <c r="A3" s="183"/>
      <c r="B3" s="183"/>
      <c r="C3" s="183"/>
    </row>
    <row r="4" spans="1:11" s="39" customFormat="1" ht="15" customHeight="1">
      <c r="A4" s="183"/>
      <c r="B4" s="183"/>
      <c r="C4" s="183"/>
    </row>
    <row r="5" spans="1:11" s="39" customFormat="1" ht="15" customHeight="1">
      <c r="A5" s="183"/>
      <c r="B5" s="183"/>
      <c r="C5" s="183"/>
    </row>
    <row r="6" spans="1:11" s="39" customFormat="1" ht="15" customHeight="1">
      <c r="A6" s="103" t="s">
        <v>336</v>
      </c>
      <c r="B6" s="107"/>
      <c r="C6" s="108"/>
    </row>
    <row r="7" spans="1:11" s="39" customFormat="1" ht="15" customHeight="1">
      <c r="A7" s="103" t="s">
        <v>336</v>
      </c>
      <c r="B7" s="107"/>
      <c r="C7" s="108"/>
    </row>
    <row r="8" spans="1:11" s="39" customFormat="1" ht="15" customHeight="1" thickBot="1">
      <c r="A8" s="103" t="s">
        <v>336</v>
      </c>
      <c r="B8" s="107"/>
      <c r="C8" s="108"/>
    </row>
    <row r="9" spans="1:11" s="40" customFormat="1" ht="16.5" thickBot="1">
      <c r="A9" s="184" t="s">
        <v>320</v>
      </c>
      <c r="B9" s="185"/>
      <c r="C9" s="185"/>
      <c r="D9" s="185"/>
      <c r="E9" s="185"/>
      <c r="F9" s="185"/>
      <c r="G9" s="185"/>
      <c r="H9" s="185"/>
      <c r="I9" s="185"/>
      <c r="J9" s="185"/>
      <c r="K9" s="186"/>
    </row>
    <row r="10" spans="1:11" s="40" customFormat="1" ht="15.75">
      <c r="A10" s="187" t="s">
        <v>331</v>
      </c>
      <c r="B10" s="188"/>
      <c r="C10" s="189"/>
      <c r="D10" s="187" t="s">
        <v>332</v>
      </c>
      <c r="E10" s="188"/>
      <c r="F10" s="188"/>
      <c r="G10" s="188"/>
      <c r="H10" s="188"/>
      <c r="I10" s="188"/>
      <c r="J10" s="188"/>
      <c r="K10" s="189"/>
    </row>
    <row r="11" spans="1:11" s="40" customFormat="1" ht="15.75">
      <c r="A11" s="190" t="s">
        <v>333</v>
      </c>
      <c r="B11" s="191"/>
      <c r="C11" s="192"/>
      <c r="D11" s="177" t="s">
        <v>334</v>
      </c>
      <c r="E11" s="178"/>
      <c r="F11" s="178"/>
      <c r="G11" s="178"/>
      <c r="H11" s="178"/>
      <c r="I11" s="178"/>
      <c r="J11" s="178"/>
      <c r="K11" s="179"/>
    </row>
    <row r="12" spans="1:11">
      <c r="A12" s="41"/>
      <c r="B12" s="41"/>
      <c r="C12" s="42"/>
      <c r="D12" s="41"/>
      <c r="E12" s="42"/>
      <c r="F12" s="42"/>
      <c r="G12" s="42"/>
      <c r="H12" s="42"/>
      <c r="I12" s="42"/>
      <c r="J12" s="43"/>
      <c r="K12" s="41"/>
    </row>
    <row r="13" spans="1:11">
      <c r="A13" s="180" t="s">
        <v>323</v>
      </c>
      <c r="B13" s="182" t="s">
        <v>324</v>
      </c>
      <c r="C13" s="182"/>
      <c r="D13" s="182" t="s">
        <v>321</v>
      </c>
      <c r="E13" s="182"/>
      <c r="F13" s="182" t="s">
        <v>326</v>
      </c>
      <c r="G13" s="182"/>
      <c r="H13" s="182" t="s">
        <v>327</v>
      </c>
      <c r="I13" s="182"/>
      <c r="J13" s="182" t="s">
        <v>322</v>
      </c>
      <c r="K13" s="182"/>
    </row>
    <row r="14" spans="1:11">
      <c r="A14" s="181"/>
      <c r="B14" s="45" t="s">
        <v>325</v>
      </c>
      <c r="C14" s="46" t="s">
        <v>112</v>
      </c>
      <c r="D14" s="45" t="s">
        <v>325</v>
      </c>
      <c r="E14" s="46" t="s">
        <v>112</v>
      </c>
      <c r="F14" s="45" t="s">
        <v>325</v>
      </c>
      <c r="G14" s="46" t="s">
        <v>112</v>
      </c>
      <c r="H14" s="45" t="s">
        <v>325</v>
      </c>
      <c r="I14" s="46" t="s">
        <v>112</v>
      </c>
      <c r="J14" s="45" t="s">
        <v>325</v>
      </c>
      <c r="K14" s="45" t="s">
        <v>112</v>
      </c>
    </row>
    <row r="15" spans="1:11" s="49" customFormat="1" ht="15.75" customHeight="1">
      <c r="A15" s="33" t="s">
        <v>3</v>
      </c>
      <c r="B15" s="47" t="e">
        <f>J15*C15</f>
        <v>#VALUE!</v>
      </c>
      <c r="C15" s="124" t="s">
        <v>341</v>
      </c>
      <c r="D15" s="47" t="e">
        <f>J15*E15</f>
        <v>#VALUE!</v>
      </c>
      <c r="E15" s="124" t="s">
        <v>341</v>
      </c>
      <c r="F15" s="47" t="e">
        <f>J15*G15</f>
        <v>#VALUE!</v>
      </c>
      <c r="G15" s="124" t="s">
        <v>341</v>
      </c>
      <c r="H15" s="47" t="e">
        <f>I15*J15</f>
        <v>#VALUE!</v>
      </c>
      <c r="I15" s="124" t="s">
        <v>341</v>
      </c>
      <c r="J15" s="47">
        <f>Orçamento!M16</f>
        <v>0</v>
      </c>
      <c r="K15" s="48"/>
    </row>
    <row r="16" spans="1:11" s="50" customFormat="1" ht="15.75" customHeight="1">
      <c r="A16" s="33" t="s">
        <v>21</v>
      </c>
      <c r="B16" s="47" t="e">
        <f t="shared" ref="B16:B31" si="0">J16*C16</f>
        <v>#VALUE!</v>
      </c>
      <c r="C16" s="124" t="s">
        <v>341</v>
      </c>
      <c r="D16" s="47" t="e">
        <f t="shared" ref="D16:D31" si="1">J16*E16</f>
        <v>#VALUE!</v>
      </c>
      <c r="E16" s="124" t="s">
        <v>341</v>
      </c>
      <c r="F16" s="47" t="e">
        <f t="shared" ref="F16:F31" si="2">J16*G16</f>
        <v>#VALUE!</v>
      </c>
      <c r="G16" s="124" t="s">
        <v>341</v>
      </c>
      <c r="H16" s="47" t="e">
        <f t="shared" ref="H16:H31" si="3">I16*J16</f>
        <v>#VALUE!</v>
      </c>
      <c r="I16" s="124" t="s">
        <v>341</v>
      </c>
      <c r="J16" s="47">
        <f>Orçamento!M41</f>
        <v>0</v>
      </c>
      <c r="K16" s="48"/>
    </row>
    <row r="17" spans="1:11" s="50" customFormat="1" ht="15.75" customHeight="1">
      <c r="A17" s="33" t="s">
        <v>25</v>
      </c>
      <c r="B17" s="47" t="e">
        <f t="shared" si="0"/>
        <v>#VALUE!</v>
      </c>
      <c r="C17" s="124" t="s">
        <v>341</v>
      </c>
      <c r="D17" s="47" t="e">
        <f t="shared" si="1"/>
        <v>#VALUE!</v>
      </c>
      <c r="E17" s="124" t="s">
        <v>341</v>
      </c>
      <c r="F17" s="47" t="e">
        <f t="shared" si="2"/>
        <v>#VALUE!</v>
      </c>
      <c r="G17" s="124" t="s">
        <v>341</v>
      </c>
      <c r="H17" s="47" t="e">
        <f t="shared" si="3"/>
        <v>#VALUE!</v>
      </c>
      <c r="I17" s="124" t="s">
        <v>341</v>
      </c>
      <c r="J17" s="47">
        <f>Orçamento!M47</f>
        <v>0</v>
      </c>
      <c r="K17" s="48"/>
    </row>
    <row r="18" spans="1:11" s="50" customFormat="1" ht="15.75" customHeight="1">
      <c r="A18" s="33" t="s">
        <v>29</v>
      </c>
      <c r="B18" s="47" t="e">
        <f t="shared" si="0"/>
        <v>#VALUE!</v>
      </c>
      <c r="C18" s="124" t="s">
        <v>341</v>
      </c>
      <c r="D18" s="47" t="e">
        <f t="shared" si="1"/>
        <v>#VALUE!</v>
      </c>
      <c r="E18" s="124" t="s">
        <v>341</v>
      </c>
      <c r="F18" s="47" t="e">
        <f t="shared" si="2"/>
        <v>#VALUE!</v>
      </c>
      <c r="G18" s="124" t="s">
        <v>341</v>
      </c>
      <c r="H18" s="47" t="e">
        <f t="shared" si="3"/>
        <v>#VALUE!</v>
      </c>
      <c r="I18" s="124" t="s">
        <v>341</v>
      </c>
      <c r="J18" s="47">
        <f>Orçamento!M62</f>
        <v>0</v>
      </c>
      <c r="K18" s="48"/>
    </row>
    <row r="19" spans="1:11" s="50" customFormat="1" ht="15.75" customHeight="1">
      <c r="A19" s="33" t="s">
        <v>32</v>
      </c>
      <c r="B19" s="47" t="e">
        <f t="shared" si="0"/>
        <v>#VALUE!</v>
      </c>
      <c r="C19" s="124" t="s">
        <v>341</v>
      </c>
      <c r="D19" s="47" t="e">
        <f t="shared" si="1"/>
        <v>#VALUE!</v>
      </c>
      <c r="E19" s="124" t="s">
        <v>341</v>
      </c>
      <c r="F19" s="47" t="e">
        <f t="shared" si="2"/>
        <v>#VALUE!</v>
      </c>
      <c r="G19" s="124" t="s">
        <v>341</v>
      </c>
      <c r="H19" s="47" t="e">
        <f t="shared" si="3"/>
        <v>#VALUE!</v>
      </c>
      <c r="I19" s="124" t="s">
        <v>341</v>
      </c>
      <c r="J19" s="47">
        <f>Orçamento!M66</f>
        <v>0</v>
      </c>
      <c r="K19" s="48"/>
    </row>
    <row r="20" spans="1:11" s="50" customFormat="1" ht="15.75" customHeight="1">
      <c r="A20" s="33" t="s">
        <v>44</v>
      </c>
      <c r="B20" s="47" t="e">
        <f t="shared" si="0"/>
        <v>#VALUE!</v>
      </c>
      <c r="C20" s="124" t="s">
        <v>341</v>
      </c>
      <c r="D20" s="47" t="e">
        <f t="shared" si="1"/>
        <v>#VALUE!</v>
      </c>
      <c r="E20" s="124" t="s">
        <v>341</v>
      </c>
      <c r="F20" s="47" t="e">
        <f t="shared" si="2"/>
        <v>#VALUE!</v>
      </c>
      <c r="G20" s="124" t="s">
        <v>341</v>
      </c>
      <c r="H20" s="47" t="e">
        <f t="shared" si="3"/>
        <v>#VALUE!</v>
      </c>
      <c r="I20" s="124" t="s">
        <v>341</v>
      </c>
      <c r="J20" s="47">
        <f>Orçamento!M85</f>
        <v>0</v>
      </c>
      <c r="K20" s="48"/>
    </row>
    <row r="21" spans="1:11" s="50" customFormat="1" ht="15.75" customHeight="1">
      <c r="A21" s="33" t="s">
        <v>46</v>
      </c>
      <c r="B21" s="47" t="e">
        <f t="shared" si="0"/>
        <v>#VALUE!</v>
      </c>
      <c r="C21" s="124" t="s">
        <v>341</v>
      </c>
      <c r="D21" s="47" t="e">
        <f t="shared" si="1"/>
        <v>#VALUE!</v>
      </c>
      <c r="E21" s="124" t="s">
        <v>341</v>
      </c>
      <c r="F21" s="47" t="e">
        <f t="shared" si="2"/>
        <v>#VALUE!</v>
      </c>
      <c r="G21" s="124" t="s">
        <v>341</v>
      </c>
      <c r="H21" s="47" t="e">
        <f t="shared" si="3"/>
        <v>#VALUE!</v>
      </c>
      <c r="I21" s="124" t="s">
        <v>341</v>
      </c>
      <c r="J21" s="47">
        <f>Orçamento!M197</f>
        <v>0</v>
      </c>
      <c r="K21" s="48"/>
    </row>
    <row r="22" spans="1:11" s="50" customFormat="1" ht="15.75" customHeight="1">
      <c r="A22" s="33" t="s">
        <v>50</v>
      </c>
      <c r="B22" s="47" t="e">
        <f t="shared" si="0"/>
        <v>#VALUE!</v>
      </c>
      <c r="C22" s="124" t="s">
        <v>341</v>
      </c>
      <c r="D22" s="47" t="e">
        <f t="shared" si="1"/>
        <v>#VALUE!</v>
      </c>
      <c r="E22" s="124" t="s">
        <v>341</v>
      </c>
      <c r="F22" s="47" t="e">
        <f t="shared" si="2"/>
        <v>#VALUE!</v>
      </c>
      <c r="G22" s="124" t="s">
        <v>341</v>
      </c>
      <c r="H22" s="47" t="e">
        <f t="shared" si="3"/>
        <v>#VALUE!</v>
      </c>
      <c r="I22" s="124" t="s">
        <v>341</v>
      </c>
      <c r="J22" s="47">
        <f>Orçamento!M201</f>
        <v>0</v>
      </c>
      <c r="K22" s="48"/>
    </row>
    <row r="23" spans="1:11" s="50" customFormat="1" ht="15.75" customHeight="1">
      <c r="A23" s="33" t="s">
        <v>53</v>
      </c>
      <c r="B23" s="47" t="e">
        <f t="shared" si="0"/>
        <v>#VALUE!</v>
      </c>
      <c r="C23" s="124" t="s">
        <v>341</v>
      </c>
      <c r="D23" s="47" t="e">
        <f t="shared" si="1"/>
        <v>#VALUE!</v>
      </c>
      <c r="E23" s="124" t="s">
        <v>341</v>
      </c>
      <c r="F23" s="47" t="e">
        <f t="shared" si="2"/>
        <v>#VALUE!</v>
      </c>
      <c r="G23" s="124" t="s">
        <v>341</v>
      </c>
      <c r="H23" s="47" t="e">
        <f t="shared" si="3"/>
        <v>#VALUE!</v>
      </c>
      <c r="I23" s="124" t="s">
        <v>341</v>
      </c>
      <c r="J23" s="47">
        <f>Orçamento!M205</f>
        <v>0</v>
      </c>
      <c r="K23" s="48"/>
    </row>
    <row r="24" spans="1:11" s="50" customFormat="1" ht="15.75" customHeight="1">
      <c r="A24" s="33" t="s">
        <v>61</v>
      </c>
      <c r="B24" s="47" t="e">
        <f t="shared" si="0"/>
        <v>#VALUE!</v>
      </c>
      <c r="C24" s="124" t="s">
        <v>341</v>
      </c>
      <c r="D24" s="47" t="e">
        <f t="shared" si="1"/>
        <v>#VALUE!</v>
      </c>
      <c r="E24" s="124" t="s">
        <v>341</v>
      </c>
      <c r="F24" s="47" t="e">
        <f t="shared" si="2"/>
        <v>#VALUE!</v>
      </c>
      <c r="G24" s="124" t="s">
        <v>341</v>
      </c>
      <c r="H24" s="47" t="e">
        <f t="shared" si="3"/>
        <v>#VALUE!</v>
      </c>
      <c r="I24" s="124" t="s">
        <v>341</v>
      </c>
      <c r="J24" s="47">
        <f>Orçamento!M222</f>
        <v>0</v>
      </c>
      <c r="K24" s="48"/>
    </row>
    <row r="25" spans="1:11" s="50" customFormat="1" ht="15.75" customHeight="1">
      <c r="A25" s="33" t="s">
        <v>65</v>
      </c>
      <c r="B25" s="47" t="e">
        <f t="shared" si="0"/>
        <v>#VALUE!</v>
      </c>
      <c r="C25" s="124" t="s">
        <v>341</v>
      </c>
      <c r="D25" s="47" t="e">
        <f t="shared" si="1"/>
        <v>#VALUE!</v>
      </c>
      <c r="E25" s="124" t="s">
        <v>341</v>
      </c>
      <c r="F25" s="47" t="e">
        <f t="shared" si="2"/>
        <v>#VALUE!</v>
      </c>
      <c r="G25" s="124" t="s">
        <v>341</v>
      </c>
      <c r="H25" s="47" t="e">
        <f t="shared" si="3"/>
        <v>#VALUE!</v>
      </c>
      <c r="I25" s="124" t="s">
        <v>341</v>
      </c>
      <c r="J25" s="47">
        <f>Orçamento!M230</f>
        <v>0</v>
      </c>
      <c r="K25" s="48"/>
    </row>
    <row r="26" spans="1:11" s="50" customFormat="1" ht="15.75" customHeight="1">
      <c r="A26" s="33" t="s">
        <v>70</v>
      </c>
      <c r="B26" s="47" t="e">
        <f t="shared" si="0"/>
        <v>#VALUE!</v>
      </c>
      <c r="C26" s="124" t="s">
        <v>341</v>
      </c>
      <c r="D26" s="47" t="e">
        <f t="shared" si="1"/>
        <v>#VALUE!</v>
      </c>
      <c r="E26" s="124" t="s">
        <v>341</v>
      </c>
      <c r="F26" s="47" t="e">
        <f t="shared" si="2"/>
        <v>#VALUE!</v>
      </c>
      <c r="G26" s="124" t="s">
        <v>341</v>
      </c>
      <c r="H26" s="47" t="e">
        <f t="shared" si="3"/>
        <v>#VALUE!</v>
      </c>
      <c r="I26" s="124" t="s">
        <v>341</v>
      </c>
      <c r="J26" s="47">
        <f>Orçamento!M237</f>
        <v>0</v>
      </c>
      <c r="K26" s="48"/>
    </row>
    <row r="27" spans="1:11" s="50" customFormat="1" ht="15.75" customHeight="1">
      <c r="A27" s="33" t="s">
        <v>76</v>
      </c>
      <c r="B27" s="47" t="e">
        <f t="shared" si="0"/>
        <v>#VALUE!</v>
      </c>
      <c r="C27" s="124" t="s">
        <v>341</v>
      </c>
      <c r="D27" s="47" t="e">
        <f t="shared" si="1"/>
        <v>#VALUE!</v>
      </c>
      <c r="E27" s="124" t="s">
        <v>341</v>
      </c>
      <c r="F27" s="47" t="e">
        <f t="shared" si="2"/>
        <v>#VALUE!</v>
      </c>
      <c r="G27" s="124" t="s">
        <v>341</v>
      </c>
      <c r="H27" s="47" t="e">
        <f t="shared" si="3"/>
        <v>#VALUE!</v>
      </c>
      <c r="I27" s="124" t="s">
        <v>341</v>
      </c>
      <c r="J27" s="47">
        <f>Orçamento!M248</f>
        <v>0</v>
      </c>
      <c r="K27" s="48"/>
    </row>
    <row r="28" spans="1:11" s="50" customFormat="1" ht="15.75" customHeight="1">
      <c r="A28" s="33" t="s">
        <v>78</v>
      </c>
      <c r="B28" s="47" t="e">
        <f t="shared" si="0"/>
        <v>#VALUE!</v>
      </c>
      <c r="C28" s="124" t="s">
        <v>341</v>
      </c>
      <c r="D28" s="47" t="e">
        <f t="shared" si="1"/>
        <v>#VALUE!</v>
      </c>
      <c r="E28" s="124" t="s">
        <v>341</v>
      </c>
      <c r="F28" s="47" t="e">
        <f t="shared" si="2"/>
        <v>#VALUE!</v>
      </c>
      <c r="G28" s="124" t="s">
        <v>341</v>
      </c>
      <c r="H28" s="47" t="e">
        <f t="shared" si="3"/>
        <v>#VALUE!</v>
      </c>
      <c r="I28" s="124" t="s">
        <v>341</v>
      </c>
      <c r="J28" s="47">
        <f>Orçamento!M264</f>
        <v>0</v>
      </c>
      <c r="K28" s="48"/>
    </row>
    <row r="29" spans="1:11" s="50" customFormat="1" ht="15.75" customHeight="1">
      <c r="A29" s="33" t="s">
        <v>82</v>
      </c>
      <c r="B29" s="47" t="e">
        <f t="shared" si="0"/>
        <v>#VALUE!</v>
      </c>
      <c r="C29" s="124" t="s">
        <v>341</v>
      </c>
      <c r="D29" s="47" t="e">
        <f t="shared" si="1"/>
        <v>#VALUE!</v>
      </c>
      <c r="E29" s="124" t="s">
        <v>341</v>
      </c>
      <c r="F29" s="47" t="e">
        <f t="shared" si="2"/>
        <v>#VALUE!</v>
      </c>
      <c r="G29" s="124" t="s">
        <v>341</v>
      </c>
      <c r="H29" s="47" t="e">
        <f t="shared" si="3"/>
        <v>#VALUE!</v>
      </c>
      <c r="I29" s="124" t="s">
        <v>341</v>
      </c>
      <c r="J29" s="47">
        <f>Orçamento!M268</f>
        <v>0</v>
      </c>
      <c r="K29" s="48"/>
    </row>
    <row r="30" spans="1:11" s="50" customFormat="1" ht="15.75" customHeight="1">
      <c r="A30" s="33" t="s">
        <v>86</v>
      </c>
      <c r="B30" s="47" t="e">
        <f t="shared" si="0"/>
        <v>#VALUE!</v>
      </c>
      <c r="C30" s="124" t="s">
        <v>341</v>
      </c>
      <c r="D30" s="47" t="e">
        <f t="shared" si="1"/>
        <v>#VALUE!</v>
      </c>
      <c r="E30" s="124" t="s">
        <v>341</v>
      </c>
      <c r="F30" s="47" t="e">
        <f t="shared" si="2"/>
        <v>#VALUE!</v>
      </c>
      <c r="G30" s="124" t="s">
        <v>341</v>
      </c>
      <c r="H30" s="47" t="e">
        <f t="shared" si="3"/>
        <v>#VALUE!</v>
      </c>
      <c r="I30" s="124" t="s">
        <v>341</v>
      </c>
      <c r="J30" s="47">
        <f>Orçamento!M274</f>
        <v>0</v>
      </c>
      <c r="K30" s="48"/>
    </row>
    <row r="31" spans="1:11" s="50" customFormat="1" ht="15.75" customHeight="1">
      <c r="A31" s="33" t="s">
        <v>93</v>
      </c>
      <c r="B31" s="47" t="e">
        <f t="shared" si="0"/>
        <v>#VALUE!</v>
      </c>
      <c r="C31" s="124" t="s">
        <v>341</v>
      </c>
      <c r="D31" s="47" t="e">
        <f t="shared" si="1"/>
        <v>#VALUE!</v>
      </c>
      <c r="E31" s="124" t="s">
        <v>341</v>
      </c>
      <c r="F31" s="47" t="e">
        <f t="shared" si="2"/>
        <v>#VALUE!</v>
      </c>
      <c r="G31" s="124" t="s">
        <v>341</v>
      </c>
      <c r="H31" s="47" t="e">
        <f t="shared" si="3"/>
        <v>#VALUE!</v>
      </c>
      <c r="I31" s="124" t="s">
        <v>341</v>
      </c>
      <c r="J31" s="47">
        <f>Orçamento!M294</f>
        <v>0</v>
      </c>
      <c r="K31" s="48"/>
    </row>
    <row r="32" spans="1:11" s="54" customFormat="1">
      <c r="A32" s="34" t="s">
        <v>329</v>
      </c>
      <c r="B32" s="51" t="e">
        <f>SUM(B15:B31)</f>
        <v>#VALUE!</v>
      </c>
      <c r="C32" s="52" t="e">
        <f>B32/J32</f>
        <v>#VALUE!</v>
      </c>
      <c r="D32" s="51" t="e">
        <f>SUM(D15:D31)</f>
        <v>#VALUE!</v>
      </c>
      <c r="E32" s="52" t="e">
        <f>D32/J32</f>
        <v>#VALUE!</v>
      </c>
      <c r="F32" s="51" t="e">
        <f>SUM(F15:F31)</f>
        <v>#VALUE!</v>
      </c>
      <c r="G32" s="52" t="e">
        <f>F32/J32</f>
        <v>#VALUE!</v>
      </c>
      <c r="H32" s="51" t="e">
        <f>SUM(H15:H31)</f>
        <v>#VALUE!</v>
      </c>
      <c r="I32" s="52" t="e">
        <f>H32/J32</f>
        <v>#VALUE!</v>
      </c>
      <c r="J32" s="51">
        <f>SUM(J15:J31)</f>
        <v>0</v>
      </c>
      <c r="K32" s="53"/>
    </row>
    <row r="33" spans="1:11" s="54" customFormat="1">
      <c r="A33" s="34" t="s">
        <v>330</v>
      </c>
      <c r="B33" s="51" t="e">
        <f>B32</f>
        <v>#VALUE!</v>
      </c>
      <c r="C33" s="55" t="e">
        <f>C32</f>
        <v>#VALUE!</v>
      </c>
      <c r="D33" s="51" t="e">
        <f>D32+B33</f>
        <v>#VALUE!</v>
      </c>
      <c r="E33" s="52" t="e">
        <f>D33/J32</f>
        <v>#VALUE!</v>
      </c>
      <c r="F33" s="51" t="e">
        <f>D33+F32</f>
        <v>#VALUE!</v>
      </c>
      <c r="G33" s="52" t="e">
        <f>F33/J32</f>
        <v>#VALUE!</v>
      </c>
      <c r="H33" s="51" t="e">
        <f>F33+H32</f>
        <v>#VALUE!</v>
      </c>
      <c r="I33" s="52" t="e">
        <f>H33/J32</f>
        <v>#VALUE!</v>
      </c>
      <c r="J33" s="51"/>
      <c r="K33" s="53"/>
    </row>
    <row r="34" spans="1:11" s="109" customFormat="1" ht="12.75" customHeight="1">
      <c r="C34" s="110"/>
    </row>
    <row r="35" spans="1:11" s="109" customFormat="1" ht="12.75" customHeight="1">
      <c r="C35" s="110"/>
    </row>
    <row r="36" spans="1:11" s="109" customFormat="1" ht="15" customHeight="1">
      <c r="B36" s="111"/>
      <c r="C36" s="111"/>
      <c r="D36" s="105" t="s">
        <v>337</v>
      </c>
      <c r="E36" s="112"/>
      <c r="F36" s="112"/>
    </row>
    <row r="37" spans="1:11" s="109" customFormat="1" ht="15" customHeight="1">
      <c r="B37" s="111"/>
      <c r="C37" s="111"/>
      <c r="D37" s="111"/>
      <c r="E37" s="113"/>
      <c r="F37" s="113"/>
    </row>
    <row r="38" spans="1:11" s="109" customFormat="1" ht="15" customHeight="1">
      <c r="B38" s="111"/>
      <c r="C38" s="111"/>
      <c r="D38" s="111"/>
      <c r="E38" s="113"/>
      <c r="F38" s="113"/>
    </row>
    <row r="39" spans="1:11" s="109" customFormat="1" ht="16.5">
      <c r="B39" s="114"/>
      <c r="C39" s="115"/>
      <c r="D39" s="104" t="s">
        <v>338</v>
      </c>
      <c r="E39" s="116"/>
      <c r="F39" s="116"/>
    </row>
    <row r="40" spans="1:11" s="109" customFormat="1" ht="16.5">
      <c r="B40" s="114"/>
      <c r="C40" s="117"/>
      <c r="D40" s="105" t="s">
        <v>339</v>
      </c>
      <c r="E40" s="112"/>
      <c r="F40" s="112"/>
    </row>
    <row r="41" spans="1:11" s="109" customFormat="1" ht="16.5">
      <c r="B41" s="114"/>
      <c r="C41" s="117"/>
      <c r="D41" s="105" t="s">
        <v>340</v>
      </c>
      <c r="E41" s="112"/>
      <c r="F41" s="112"/>
    </row>
  </sheetData>
  <sheetProtection password="ECEA" sheet="1"/>
  <mergeCells count="12">
    <mergeCell ref="D11:K11"/>
    <mergeCell ref="A13:A14"/>
    <mergeCell ref="B13:C13"/>
    <mergeCell ref="A1:C5"/>
    <mergeCell ref="D13:E13"/>
    <mergeCell ref="J13:K13"/>
    <mergeCell ref="F13:G13"/>
    <mergeCell ref="H13:I13"/>
    <mergeCell ref="A9:K9"/>
    <mergeCell ref="A10:C10"/>
    <mergeCell ref="D10:K10"/>
    <mergeCell ref="A11:C11"/>
  </mergeCells>
  <printOptions horizontalCentered="1"/>
  <pageMargins left="0.39370078740157483" right="0.39370078740157483" top="1.2598425196850394" bottom="0.78740157480314965" header="0.31496062992125984" footer="0.31496062992125984"/>
  <pageSetup paperSize="9" scale="62" orientation="landscape" r:id="rId1"/>
  <headerFooter scaleWithDoc="0"/>
  <ignoredErrors>
    <ignoredError sqref="C32:I3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</vt:lpstr>
      <vt:lpstr>Cronograma</vt:lpstr>
      <vt:lpstr>Cronograma!Area_de_impressao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Elton Luiz Pedroso</dc:creator>
  <cp:lastModifiedBy>Coordenadoria de Manutenção e Redes</cp:lastModifiedBy>
  <cp:lastPrinted>2021-09-25T00:50:07Z</cp:lastPrinted>
  <dcterms:created xsi:type="dcterms:W3CDTF">2021-09-24T12:01:05Z</dcterms:created>
  <dcterms:modified xsi:type="dcterms:W3CDTF">2021-10-14T14:48:31Z</dcterms:modified>
</cp:coreProperties>
</file>