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-120" yWindow="-120" windowWidth="20730" windowHeight="11160" tabRatio="874" activeTab="3"/>
  </bookViews>
  <sheets>
    <sheet name="Orçamento ADEQUAÇÕES HIDRAÚLICA" sheetId="18" r:id="rId1"/>
    <sheet name="Orçamento COBERTURA GUARITA" sheetId="8" r:id="rId2"/>
    <sheet name="Orçamento REFORÇO ESTRUTURAL" sheetId="17" r:id="rId3"/>
    <sheet name="Cronograma" sheetId="16" r:id="rId4"/>
  </sheets>
  <definedNames>
    <definedName name="_xlnm.Print_Area" localSheetId="3">Cronograma!$A$1:$G$47</definedName>
    <definedName name="_xlnm.Print_Area" localSheetId="0">'Orçamento ADEQUAÇÕES HIDRAÚLICA'!$A$5:$N$34</definedName>
    <definedName name="_xlnm.Print_Area" localSheetId="1">'Orçamento COBERTURA GUARITA'!$A$5:$N$65</definedName>
    <definedName name="_xlnm.Print_Area" localSheetId="2">'Orçamento REFORÇO ESTRUTURAL'!$A$6:$M$110</definedName>
    <definedName name="Print_Area" localSheetId="2">'Orçamento REFORÇO ESTRUTURAL'!$A$6:$M$110</definedName>
    <definedName name="Print_Titles" localSheetId="2">'Orçamento REFORÇO ESTRUTURAL'!$6:$16</definedName>
    <definedName name="_xlnm.Print_Titles" localSheetId="0">'Orçamento ADEQUAÇÕES HIDRAÚLICA'!$5:$15</definedName>
    <definedName name="_xlnm.Print_Titles" localSheetId="1">'Orçamento COBERTURA GUARITA'!$5:$15</definedName>
    <definedName name="_xlnm.Print_Titles" localSheetId="2">'Orçamento REFORÇO ESTRUTURAL'!$6:$16</definedName>
  </definedNames>
  <calcPr calcId="124519"/>
</workbook>
</file>

<file path=xl/calcChain.xml><?xml version="1.0" encoding="utf-8"?>
<calcChain xmlns="http://schemas.openxmlformats.org/spreadsheetml/2006/main">
  <c r="K47" i="17"/>
  <c r="G26" i="16" l="1"/>
  <c r="K67" i="18"/>
  <c r="K38"/>
  <c r="K39"/>
  <c r="K40"/>
  <c r="K41"/>
  <c r="K42"/>
  <c r="K43"/>
  <c r="K44"/>
  <c r="K46"/>
  <c r="K48"/>
  <c r="K50"/>
  <c r="K53"/>
  <c r="K56"/>
  <c r="K57"/>
  <c r="K58"/>
  <c r="K60"/>
  <c r="K62"/>
  <c r="K64"/>
  <c r="H38"/>
  <c r="H39"/>
  <c r="H40"/>
  <c r="H41"/>
  <c r="H42"/>
  <c r="H43"/>
  <c r="H44"/>
  <c r="H46"/>
  <c r="H48"/>
  <c r="H50"/>
  <c r="H53"/>
  <c r="H56"/>
  <c r="H57"/>
  <c r="H58"/>
  <c r="H60"/>
  <c r="H62"/>
  <c r="H64"/>
  <c r="H67"/>
  <c r="G38"/>
  <c r="G39"/>
  <c r="G40"/>
  <c r="G41"/>
  <c r="G42"/>
  <c r="G43"/>
  <c r="G44"/>
  <c r="G46"/>
  <c r="G48"/>
  <c r="G50"/>
  <c r="G53"/>
  <c r="G56"/>
  <c r="G57"/>
  <c r="G58"/>
  <c r="G60"/>
  <c r="G62"/>
  <c r="G64"/>
  <c r="G67"/>
  <c r="E38"/>
  <c r="E39"/>
  <c r="I39" s="1"/>
  <c r="E40"/>
  <c r="E41"/>
  <c r="E42"/>
  <c r="E43"/>
  <c r="E44"/>
  <c r="E46"/>
  <c r="E48"/>
  <c r="E50"/>
  <c r="I50" s="1"/>
  <c r="E53"/>
  <c r="E56"/>
  <c r="E57"/>
  <c r="E58"/>
  <c r="I58" s="1"/>
  <c r="E60"/>
  <c r="E62"/>
  <c r="E64"/>
  <c r="E67"/>
  <c r="K33"/>
  <c r="K30"/>
  <c r="H30"/>
  <c r="H33"/>
  <c r="G30"/>
  <c r="G33"/>
  <c r="E30"/>
  <c r="E33"/>
  <c r="K22"/>
  <c r="K23"/>
  <c r="K24"/>
  <c r="K25"/>
  <c r="K27"/>
  <c r="H22"/>
  <c r="H23"/>
  <c r="H24"/>
  <c r="H25"/>
  <c r="G22"/>
  <c r="G23"/>
  <c r="G24"/>
  <c r="G25"/>
  <c r="G27"/>
  <c r="E22"/>
  <c r="I22" s="1"/>
  <c r="E23"/>
  <c r="E24"/>
  <c r="E25"/>
  <c r="H27"/>
  <c r="E27"/>
  <c r="I30" l="1"/>
  <c r="I43"/>
  <c r="I24"/>
  <c r="J24" s="1"/>
  <c r="L24" s="1"/>
  <c r="I48"/>
  <c r="I42"/>
  <c r="J42" s="1"/>
  <c r="L42" s="1"/>
  <c r="I38"/>
  <c r="J38" s="1"/>
  <c r="L38" s="1"/>
  <c r="I56"/>
  <c r="J56" s="1"/>
  <c r="L56" s="1"/>
  <c r="I46"/>
  <c r="J46" s="1"/>
  <c r="L46" s="1"/>
  <c r="I62"/>
  <c r="J62" s="1"/>
  <c r="L62" s="1"/>
  <c r="I67"/>
  <c r="J67" s="1"/>
  <c r="L67" s="1"/>
  <c r="I64"/>
  <c r="J64" s="1"/>
  <c r="L64" s="1"/>
  <c r="I60"/>
  <c r="J60" s="1"/>
  <c r="L60" s="1"/>
  <c r="I57"/>
  <c r="J57" s="1"/>
  <c r="L57" s="1"/>
  <c r="J58"/>
  <c r="L58" s="1"/>
  <c r="I53"/>
  <c r="J53" s="1"/>
  <c r="L53" s="1"/>
  <c r="J50"/>
  <c r="L50" s="1"/>
  <c r="I40"/>
  <c r="J40" s="1"/>
  <c r="L40" s="1"/>
  <c r="I41"/>
  <c r="J41" s="1"/>
  <c r="L41" s="1"/>
  <c r="J43"/>
  <c r="L43" s="1"/>
  <c r="I44"/>
  <c r="J44" s="1"/>
  <c r="J48"/>
  <c r="L48" s="1"/>
  <c r="J39"/>
  <c r="L39" s="1"/>
  <c r="I33"/>
  <c r="J33" s="1"/>
  <c r="L33" s="1"/>
  <c r="I23"/>
  <c r="J23" s="1"/>
  <c r="L23" s="1"/>
  <c r="I25"/>
  <c r="J25" s="1"/>
  <c r="L25" s="1"/>
  <c r="J30"/>
  <c r="L30" s="1"/>
  <c r="J22"/>
  <c r="L22" s="1"/>
  <c r="L21"/>
  <c r="L20"/>
  <c r="I27"/>
  <c r="L44" l="1"/>
  <c r="M35" s="1"/>
  <c r="J27"/>
  <c r="L27" s="1"/>
  <c r="K74" l="1"/>
  <c r="H74"/>
  <c r="G74"/>
  <c r="E74"/>
  <c r="K70"/>
  <c r="H70"/>
  <c r="G70"/>
  <c r="E70"/>
  <c r="K34"/>
  <c r="H34"/>
  <c r="G34"/>
  <c r="E34"/>
  <c r="K19"/>
  <c r="H19"/>
  <c r="G19"/>
  <c r="E19"/>
  <c r="L18"/>
  <c r="L17"/>
  <c r="I70" l="1"/>
  <c r="J70" s="1"/>
  <c r="L70" s="1"/>
  <c r="M68" s="1"/>
  <c r="I74"/>
  <c r="J74" s="1"/>
  <c r="L74" s="1"/>
  <c r="M71" s="1"/>
  <c r="F26" i="16" s="1"/>
  <c r="I19" i="18"/>
  <c r="J19" s="1"/>
  <c r="L19" s="1"/>
  <c r="I34"/>
  <c r="J34" s="1"/>
  <c r="L34" s="1"/>
  <c r="H47" i="17"/>
  <c r="G47"/>
  <c r="E47"/>
  <c r="I47" l="1"/>
  <c r="J47" s="1"/>
  <c r="L47" s="1"/>
  <c r="D26" i="16"/>
  <c r="B26"/>
  <c r="M16" i="18"/>
  <c r="M28"/>
  <c r="M75" l="1"/>
  <c r="G23" i="16"/>
  <c r="G22"/>
  <c r="G21"/>
  <c r="E30" i="8"/>
  <c r="K92"/>
  <c r="K88"/>
  <c r="K85"/>
  <c r="K83"/>
  <c r="K80"/>
  <c r="K78"/>
  <c r="K74"/>
  <c r="K71"/>
  <c r="H92"/>
  <c r="G92"/>
  <c r="E92"/>
  <c r="H88"/>
  <c r="G88"/>
  <c r="E88"/>
  <c r="I88" s="1"/>
  <c r="H85"/>
  <c r="G85"/>
  <c r="E85"/>
  <c r="H83"/>
  <c r="G83"/>
  <c r="E83"/>
  <c r="H80"/>
  <c r="G80"/>
  <c r="E80"/>
  <c r="H78"/>
  <c r="G78"/>
  <c r="E78"/>
  <c r="H74"/>
  <c r="G74"/>
  <c r="E74"/>
  <c r="H71"/>
  <c r="G71"/>
  <c r="E71"/>
  <c r="K67"/>
  <c r="K66"/>
  <c r="K64"/>
  <c r="K62"/>
  <c r="K59"/>
  <c r="K55"/>
  <c r="K51"/>
  <c r="K50"/>
  <c r="K48"/>
  <c r="K47"/>
  <c r="K46"/>
  <c r="K44"/>
  <c r="K41"/>
  <c r="K40"/>
  <c r="K38"/>
  <c r="K37"/>
  <c r="K35"/>
  <c r="H67"/>
  <c r="G67"/>
  <c r="E67"/>
  <c r="H66"/>
  <c r="G66"/>
  <c r="E66"/>
  <c r="H64"/>
  <c r="G64"/>
  <c r="E64"/>
  <c r="H62"/>
  <c r="G62"/>
  <c r="E62"/>
  <c r="H59"/>
  <c r="G59"/>
  <c r="E59"/>
  <c r="H55"/>
  <c r="G55"/>
  <c r="E55"/>
  <c r="H51"/>
  <c r="G51"/>
  <c r="E51"/>
  <c r="H50"/>
  <c r="G50"/>
  <c r="E50"/>
  <c r="H48"/>
  <c r="G48"/>
  <c r="E48"/>
  <c r="H47"/>
  <c r="G47"/>
  <c r="E47"/>
  <c r="H46"/>
  <c r="G46"/>
  <c r="E46"/>
  <c r="H44"/>
  <c r="G44"/>
  <c r="E44"/>
  <c r="I44" s="1"/>
  <c r="H41"/>
  <c r="G41"/>
  <c r="E41"/>
  <c r="H40"/>
  <c r="G40"/>
  <c r="E40"/>
  <c r="H38"/>
  <c r="G38"/>
  <c r="E38"/>
  <c r="H37"/>
  <c r="G37"/>
  <c r="E37"/>
  <c r="H35"/>
  <c r="G35"/>
  <c r="E35"/>
  <c r="K30"/>
  <c r="K27"/>
  <c r="H30"/>
  <c r="G30"/>
  <c r="H27"/>
  <c r="G27"/>
  <c r="E27"/>
  <c r="I78" l="1"/>
  <c r="J78" s="1"/>
  <c r="L78" s="1"/>
  <c r="I47"/>
  <c r="J47" s="1"/>
  <c r="L47" s="1"/>
  <c r="I55"/>
  <c r="J55" s="1"/>
  <c r="L55" s="1"/>
  <c r="M52" s="1"/>
  <c r="I92"/>
  <c r="J92" s="1"/>
  <c r="L92" s="1"/>
  <c r="M89" s="1"/>
  <c r="F27" i="16" s="1"/>
  <c r="I80" i="8"/>
  <c r="J80" s="1"/>
  <c r="L80" s="1"/>
  <c r="I85"/>
  <c r="J85" s="1"/>
  <c r="L85" s="1"/>
  <c r="I74"/>
  <c r="J74" s="1"/>
  <c r="L74" s="1"/>
  <c r="M72" s="1"/>
  <c r="F22" i="16" s="1"/>
  <c r="I83" i="8"/>
  <c r="J83" s="1"/>
  <c r="L83" s="1"/>
  <c r="I71"/>
  <c r="J71" s="1"/>
  <c r="L71" s="1"/>
  <c r="M68" s="1"/>
  <c r="I64"/>
  <c r="J64" s="1"/>
  <c r="L64" s="1"/>
  <c r="J88"/>
  <c r="L88" s="1"/>
  <c r="M86" s="1"/>
  <c r="I41"/>
  <c r="J41" s="1"/>
  <c r="L41" s="1"/>
  <c r="I30"/>
  <c r="J30" s="1"/>
  <c r="L30" s="1"/>
  <c r="I46"/>
  <c r="J46" s="1"/>
  <c r="L46" s="1"/>
  <c r="I51"/>
  <c r="J51" s="1"/>
  <c r="L51" s="1"/>
  <c r="I59"/>
  <c r="J59" s="1"/>
  <c r="L59" s="1"/>
  <c r="I67"/>
  <c r="J67" s="1"/>
  <c r="L67" s="1"/>
  <c r="I50"/>
  <c r="J50" s="1"/>
  <c r="L50" s="1"/>
  <c r="I38"/>
  <c r="J38" s="1"/>
  <c r="L38" s="1"/>
  <c r="I40"/>
  <c r="J40" s="1"/>
  <c r="L40" s="1"/>
  <c r="I37"/>
  <c r="J37" s="1"/>
  <c r="L37" s="1"/>
  <c r="I62"/>
  <c r="J62" s="1"/>
  <c r="L62" s="1"/>
  <c r="I66"/>
  <c r="J66" s="1"/>
  <c r="L66" s="1"/>
  <c r="I48"/>
  <c r="J48" s="1"/>
  <c r="L48" s="1"/>
  <c r="I35"/>
  <c r="J35" s="1"/>
  <c r="J44"/>
  <c r="L44" s="1"/>
  <c r="I27"/>
  <c r="J27" s="1"/>
  <c r="L27" s="1"/>
  <c r="G27" i="16"/>
  <c r="G18"/>
  <c r="G17"/>
  <c r="G19"/>
  <c r="F21" l="1"/>
  <c r="B21" s="1"/>
  <c r="B22"/>
  <c r="D22"/>
  <c r="M75" i="8"/>
  <c r="F23" i="16" s="1"/>
  <c r="M81" i="8"/>
  <c r="L35"/>
  <c r="M31" s="1"/>
  <c r="M56"/>
  <c r="F20" i="16" s="1"/>
  <c r="E20" i="17"/>
  <c r="G20"/>
  <c r="H20"/>
  <c r="K20"/>
  <c r="E21"/>
  <c r="G21"/>
  <c r="H21"/>
  <c r="K21"/>
  <c r="E23"/>
  <c r="G23"/>
  <c r="H23"/>
  <c r="K23"/>
  <c r="E25"/>
  <c r="G25"/>
  <c r="H25"/>
  <c r="K25"/>
  <c r="E27"/>
  <c r="G27"/>
  <c r="H27"/>
  <c r="K27"/>
  <c r="E29"/>
  <c r="G29"/>
  <c r="H29"/>
  <c r="K29"/>
  <c r="E32"/>
  <c r="G32"/>
  <c r="H32"/>
  <c r="K32"/>
  <c r="E35"/>
  <c r="G35"/>
  <c r="H35"/>
  <c r="K35"/>
  <c r="E37"/>
  <c r="G37"/>
  <c r="H37"/>
  <c r="K37"/>
  <c r="E41"/>
  <c r="G41"/>
  <c r="H41"/>
  <c r="K41"/>
  <c r="E43"/>
  <c r="G43"/>
  <c r="H43"/>
  <c r="K43"/>
  <c r="E44"/>
  <c r="G44"/>
  <c r="H44"/>
  <c r="K44"/>
  <c r="E46"/>
  <c r="G46"/>
  <c r="H46"/>
  <c r="K46"/>
  <c r="E48"/>
  <c r="G48"/>
  <c r="H48"/>
  <c r="K48"/>
  <c r="E52"/>
  <c r="G52"/>
  <c r="H52"/>
  <c r="K52"/>
  <c r="E53"/>
  <c r="G53"/>
  <c r="H53"/>
  <c r="K53"/>
  <c r="E54"/>
  <c r="G54"/>
  <c r="H54"/>
  <c r="K54"/>
  <c r="E58"/>
  <c r="G58"/>
  <c r="H58"/>
  <c r="K58"/>
  <c r="E59"/>
  <c r="G59"/>
  <c r="H59"/>
  <c r="K59"/>
  <c r="E63"/>
  <c r="G63"/>
  <c r="H63"/>
  <c r="K63"/>
  <c r="E67"/>
  <c r="G67"/>
  <c r="H67"/>
  <c r="K67"/>
  <c r="J69"/>
  <c r="E71"/>
  <c r="G71"/>
  <c r="H71"/>
  <c r="K71"/>
  <c r="E74"/>
  <c r="G74"/>
  <c r="H74"/>
  <c r="K74"/>
  <c r="E76"/>
  <c r="G76"/>
  <c r="H76"/>
  <c r="K76"/>
  <c r="E77"/>
  <c r="G77"/>
  <c r="H77"/>
  <c r="E78"/>
  <c r="G78"/>
  <c r="H78"/>
  <c r="K78"/>
  <c r="E80"/>
  <c r="G80"/>
  <c r="H80"/>
  <c r="K80"/>
  <c r="E83"/>
  <c r="G83"/>
  <c r="H83"/>
  <c r="K83"/>
  <c r="E86"/>
  <c r="G86"/>
  <c r="H86"/>
  <c r="K86"/>
  <c r="E88"/>
  <c r="G88"/>
  <c r="H88"/>
  <c r="K88"/>
  <c r="E91"/>
  <c r="G91"/>
  <c r="H91"/>
  <c r="K91"/>
  <c r="E94"/>
  <c r="G94"/>
  <c r="H94"/>
  <c r="K94"/>
  <c r="K19" i="8"/>
  <c r="G19"/>
  <c r="K20"/>
  <c r="G20"/>
  <c r="K23"/>
  <c r="E23"/>
  <c r="G23"/>
  <c r="K25"/>
  <c r="E25"/>
  <c r="G25"/>
  <c r="G15" i="16"/>
  <c r="G16"/>
  <c r="G20"/>
  <c r="G24"/>
  <c r="G25"/>
  <c r="G28"/>
  <c r="G14"/>
  <c r="H25" i="8"/>
  <c r="L24"/>
  <c r="H23"/>
  <c r="L22"/>
  <c r="L21"/>
  <c r="E20"/>
  <c r="H20"/>
  <c r="E19"/>
  <c r="H19"/>
  <c r="I74" i="17" l="1"/>
  <c r="J74" s="1"/>
  <c r="L74" s="1"/>
  <c r="D21" i="16"/>
  <c r="D23"/>
  <c r="B23"/>
  <c r="J61" i="17"/>
  <c r="L61" s="1"/>
  <c r="I59"/>
  <c r="J59" s="1"/>
  <c r="L59" s="1"/>
  <c r="I58"/>
  <c r="J58" s="1"/>
  <c r="L58" s="1"/>
  <c r="I54"/>
  <c r="J54" s="1"/>
  <c r="L54" s="1"/>
  <c r="I20"/>
  <c r="J20" s="1"/>
  <c r="L20" s="1"/>
  <c r="I94"/>
  <c r="J94" s="1"/>
  <c r="I88"/>
  <c r="J88" s="1"/>
  <c r="L88" s="1"/>
  <c r="I86"/>
  <c r="J86" s="1"/>
  <c r="L86" s="1"/>
  <c r="I83"/>
  <c r="J83" s="1"/>
  <c r="L83" s="1"/>
  <c r="M81" s="1"/>
  <c r="F25" i="16" s="1"/>
  <c r="I80" i="17"/>
  <c r="J80" s="1"/>
  <c r="L80" s="1"/>
  <c r="J64"/>
  <c r="I19" i="8"/>
  <c r="J19" s="1"/>
  <c r="L19" s="1"/>
  <c r="I20"/>
  <c r="J20" s="1"/>
  <c r="L20" s="1"/>
  <c r="I25"/>
  <c r="J25" s="1"/>
  <c r="L25" s="1"/>
  <c r="I23"/>
  <c r="J23" s="1"/>
  <c r="L23" s="1"/>
  <c r="I78" i="17"/>
  <c r="J78" s="1"/>
  <c r="L78" s="1"/>
  <c r="I77"/>
  <c r="J77" s="1"/>
  <c r="L77" s="1"/>
  <c r="I76"/>
  <c r="J76" s="1"/>
  <c r="L76" s="1"/>
  <c r="I53"/>
  <c r="J53" s="1"/>
  <c r="L53" s="1"/>
  <c r="I43"/>
  <c r="J43" s="1"/>
  <c r="L43" s="1"/>
  <c r="I41"/>
  <c r="J41" s="1"/>
  <c r="L41" s="1"/>
  <c r="I37"/>
  <c r="J37" s="1"/>
  <c r="J62"/>
  <c r="I63"/>
  <c r="J63" s="1"/>
  <c r="L63" s="1"/>
  <c r="I52"/>
  <c r="J52" s="1"/>
  <c r="L52" s="1"/>
  <c r="I46"/>
  <c r="J46" s="1"/>
  <c r="L46" s="1"/>
  <c r="I44"/>
  <c r="J44" s="1"/>
  <c r="L44" s="1"/>
  <c r="J65"/>
  <c r="L65" s="1"/>
  <c r="J66"/>
  <c r="I35"/>
  <c r="J35" s="1"/>
  <c r="L35" s="1"/>
  <c r="I32"/>
  <c r="J32" s="1"/>
  <c r="L32" s="1"/>
  <c r="I29"/>
  <c r="J29" s="1"/>
  <c r="L29" s="1"/>
  <c r="I27"/>
  <c r="J27" s="1"/>
  <c r="I23"/>
  <c r="J23" s="1"/>
  <c r="L23" s="1"/>
  <c r="I21"/>
  <c r="J21" s="1"/>
  <c r="I71"/>
  <c r="J71" s="1"/>
  <c r="J68"/>
  <c r="L68" s="1"/>
  <c r="I67"/>
  <c r="J67" s="1"/>
  <c r="L67" s="1"/>
  <c r="I25"/>
  <c r="J25" s="1"/>
  <c r="I91"/>
  <c r="J91" s="1"/>
  <c r="L91" s="1"/>
  <c r="I48"/>
  <c r="J48" s="1"/>
  <c r="L48" s="1"/>
  <c r="J70"/>
  <c r="L70" s="1"/>
  <c r="L69"/>
  <c r="L64" l="1"/>
  <c r="M16" i="8"/>
  <c r="D27" i="16"/>
  <c r="B27"/>
  <c r="L94" i="17"/>
  <c r="M84" s="1"/>
  <c r="F28" i="16" s="1"/>
  <c r="B28" s="1"/>
  <c r="L62" i="17"/>
  <c r="M55"/>
  <c r="F18" i="16" s="1"/>
  <c r="L27" i="17"/>
  <c r="L66"/>
  <c r="L37"/>
  <c r="M33" s="1"/>
  <c r="F15" i="16" s="1"/>
  <c r="L71" i="17"/>
  <c r="L21"/>
  <c r="L25"/>
  <c r="M49"/>
  <c r="F17" i="16" s="1"/>
  <c r="M72" i="17"/>
  <c r="F24" i="16" s="1"/>
  <c r="D24" s="1"/>
  <c r="M38" i="17"/>
  <c r="M93" i="8" l="1"/>
  <c r="B15" i="16"/>
  <c r="F16"/>
  <c r="D16" s="1"/>
  <c r="D17"/>
  <c r="B17"/>
  <c r="D18"/>
  <c r="B18"/>
  <c r="B24"/>
  <c r="M60" i="17"/>
  <c r="F19" i="16" s="1"/>
  <c r="M17" i="17"/>
  <c r="F14" i="16" s="1"/>
  <c r="D28"/>
  <c r="D25"/>
  <c r="B25"/>
  <c r="B20"/>
  <c r="D20"/>
  <c r="D15" l="1"/>
  <c r="B16"/>
  <c r="D19"/>
  <c r="B19"/>
  <c r="M95" i="17"/>
  <c r="B14" i="16"/>
  <c r="B29" l="1"/>
  <c r="F29"/>
  <c r="D14"/>
  <c r="D29" s="1"/>
  <c r="C29" l="1"/>
  <c r="E29"/>
  <c r="G29" l="1"/>
</calcChain>
</file>

<file path=xl/sharedStrings.xml><?xml version="1.0" encoding="utf-8"?>
<sst xmlns="http://schemas.openxmlformats.org/spreadsheetml/2006/main" count="431" uniqueCount="247">
  <si>
    <t>MS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</si>
  <si>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</si>
  <si>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</si>
  <si>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</si>
  <si>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</si>
  <si>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</si>
  <si>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</si>
  <si>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</si>
  <si>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</si>
  <si>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</si>
  <si>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</si>
  <si>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</si>
  <si>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</si>
  <si>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</si>
  <si>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</si>
  <si>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</si>
  <si>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</si>
  <si>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</si>
  <si>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</si>
  <si>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</si>
  <si>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</si>
  <si>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</si>
  <si>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</si>
  <si>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30 dias</t>
  </si>
  <si>
    <t xml:space="preserve"> 2. SERVIÇOS PRELIMINARES / TÉCNICOS</t>
  </si>
  <si>
    <t>M2</t>
  </si>
  <si>
    <t xml:space="preserve"> 2. 5. INSTALAÇÃO DO CANTEIRO DE OBRAS</t>
  </si>
  <si>
    <t xml:space="preserve"> 2. 6. 3. TELA DE POLIETILENO</t>
  </si>
  <si>
    <t>M</t>
  </si>
  <si>
    <t>DADOS DA EMPRESA</t>
  </si>
  <si>
    <t>INCLUIR LOGOTIPO DA EMPRESA</t>
  </si>
  <si>
    <t>Local e Data</t>
  </si>
  <si>
    <t>Nome do Profissional Responsável</t>
  </si>
  <si>
    <t>Especificação do Cargo/função</t>
  </si>
  <si>
    <t>N° do CREA ou CAU</t>
  </si>
  <si>
    <t>M3</t>
  </si>
  <si>
    <t xml:space="preserve"> 2.  SERVIÇOS PRELIMINARES / TÉCNICOS</t>
  </si>
  <si>
    <t xml:space="preserve"> 2. 5. 2. ESCRITÓRIO E ALMOXARIFADO</t>
  </si>
  <si>
    <t xml:space="preserve"> 2. 6. TAPUMES</t>
  </si>
  <si>
    <t xml:space="preserve"> 2. 7. PLACAS DE IDENTIFICAÇÃO DE EXERCÍCIO PROFISSIONAL EM OBRAS</t>
  </si>
  <si>
    <t xml:space="preserve"> 3. 1. ESCAVAÇÕES</t>
  </si>
  <si>
    <t>.1  ESCAVACAO MANUAL DE SOLO DE 1A. ATE 1,50M</t>
  </si>
  <si>
    <t xml:space="preserve">M </t>
  </si>
  <si>
    <t>17. PINTURA</t>
  </si>
  <si>
    <t xml:space="preserve"> 3.   MOVIMENTO DE TERRA</t>
  </si>
  <si>
    <t xml:space="preserve"> 4.   INFRA-ESTRUTURA / FUNDAÇÕES SIMPLES</t>
  </si>
  <si>
    <t xml:space="preserve"> 9.   COBERTURA</t>
  </si>
  <si>
    <t>17.   PINTURA</t>
  </si>
  <si>
    <t>18.   SERVIÇOS COMPLEMENTARES</t>
  </si>
  <si>
    <t>21.   GERENCIAMENTO DE OBRAS / FISCALIZAÇÃO</t>
  </si>
  <si>
    <t>UN</t>
  </si>
  <si>
    <t>.1 CONTRAMESTRE</t>
  </si>
  <si>
    <t>60 dias</t>
  </si>
  <si>
    <r>
      <t xml:space="preserve">Obra: </t>
    </r>
    <r>
      <rPr>
        <b/>
        <sz val="10"/>
        <color indexed="8"/>
        <rFont val="Arial"/>
        <family val="2"/>
      </rPr>
      <t>REFORMAS 2021 - PARTE 1 - REFORMA NA COBERTURA DA GUARITA</t>
    </r>
  </si>
  <si>
    <r>
      <t>Endereço:</t>
    </r>
    <r>
      <rPr>
        <b/>
        <sz val="12"/>
        <color indexed="8"/>
        <rFont val="Arial"/>
        <family val="2"/>
      </rPr>
      <t xml:space="preserve"> Rua João Goulart nº 2150 - Bairro Olarias</t>
    </r>
  </si>
  <si>
    <r>
      <t xml:space="preserve">Cliente: </t>
    </r>
    <r>
      <rPr>
        <b/>
        <sz val="12"/>
        <color indexed="8"/>
        <rFont val="Arial"/>
        <family val="2"/>
      </rPr>
      <t>Instituto Federal Sul-Rio-Grandense</t>
    </r>
  </si>
  <si>
    <r>
      <t xml:space="preserve">Cidade: </t>
    </r>
    <r>
      <rPr>
        <b/>
        <sz val="12"/>
        <color indexed="8"/>
        <rFont val="Arial"/>
        <family val="2"/>
      </rPr>
      <t>Lajeado - RS</t>
    </r>
  </si>
  <si>
    <t xml:space="preserve"> CRONOGRAMA</t>
  </si>
  <si>
    <t>.1  RODAPÉ CERÂMICO 7CM, INCL. ARGAMASSA COLANTE E REJUNTE</t>
  </si>
  <si>
    <t>24. 23. 4 CERÂMICO</t>
  </si>
  <si>
    <t>24. 23. RODAPÉS</t>
  </si>
  <si>
    <t>.1  SOLEIRA DE BASALTO TEAR 15CM, INCL. ARGAMASSA COLANTE</t>
  </si>
  <si>
    <t>24. 22. 1 DE BASALTO</t>
  </si>
  <si>
    <t>24. 22. SOLEIRAS</t>
  </si>
  <si>
    <t>.1  PISO CERÂMICO, INCL. ARGAMASSA COLANTE E REJUNTE</t>
  </si>
  <si>
    <t>24. 5. CERÂMICO</t>
  </si>
  <si>
    <t>.1  CONTRAPISO DE CONCRETO MAGRO, 5CM</t>
  </si>
  <si>
    <t>24. 2. CONTRAPISO</t>
  </si>
  <si>
    <t>24. PISO</t>
  </si>
  <si>
    <t>21.1.1. DESPESAS COM PESSOAL</t>
  </si>
  <si>
    <t>21.1. ADMINISTRAÇÃO DA OBRA</t>
  </si>
  <si>
    <t>21. GERENCIAMENTO DE OBRAS / FISCALIZAÇÃO</t>
  </si>
  <si>
    <t xml:space="preserve">M2 </t>
  </si>
  <si>
    <t>.1 LIMPEZA FINAL DA OBRA</t>
  </si>
  <si>
    <t>18.5. LIMPEZA E ENTREGA DA OBRA</t>
  </si>
  <si>
    <t>.1  FUNDO ANTI-OXIDO (ZARCÃO) - 2 DEMAOS, INCL. LIXA</t>
  </si>
  <si>
    <t>17.9. FUNDO SOBRE METAL</t>
  </si>
  <si>
    <t>.1  VERNIZ POLIURETANO SOBRE MADEIRA - 2 DEMÃOS, INCL. LIXA</t>
  </si>
  <si>
    <t>17.7. FUNDO SOBRE MADEIRA</t>
  </si>
  <si>
    <t>.1  MASSA CORRIDA PVA PARA INTERIORES - 2 DEMAOS, INCL. LIXA</t>
  </si>
  <si>
    <t>17. 6. MASSA CORRIDA</t>
  </si>
  <si>
    <t>.1  PINTURA ACRILICA SOBRE MASSA ACRÍLICA - 2 DEMAOS</t>
  </si>
  <si>
    <t>17. 3. BASE ACRÍLICA</t>
  </si>
  <si>
    <t>CJ</t>
  </si>
  <si>
    <t>.1  FERRAGEM COMPLETA PARA PORTA INTERNA, INCL. PLAQUETAS</t>
  </si>
  <si>
    <t xml:space="preserve"> 8. 5. 1. 1. PARA PORTAS INTERNAS</t>
  </si>
  <si>
    <t xml:space="preserve"> 8. 5. 1. CONJUNTO FECHADURA E DOBRADIÇAS</t>
  </si>
  <si>
    <t xml:space="preserve"> 8. 5. FERRAGEM</t>
  </si>
  <si>
    <t>.1  DE VIDRO TEMPERADO INCOLOR 5MM, INCL. BAGUETES</t>
  </si>
  <si>
    <t xml:space="preserve"> 8. 4. 1. 1. JANELAS</t>
  </si>
  <si>
    <t xml:space="preserve"> 8. 4. 1. DE VIDRO INCOLOR</t>
  </si>
  <si>
    <t xml:space="preserve"> 8. 4. ESQUADRIAS DE VIDRO TEMPERADO</t>
  </si>
  <si>
    <t>.1  PORTA INT.SEMI-OCA COMPENS.CEDRO OU TAUARI, INCL. MARCO E GUARNIÇÕES, S/FERR.0,80X2,10</t>
  </si>
  <si>
    <t xml:space="preserve"> 8. 1. 2. PORTAS INTERNAS</t>
  </si>
  <si>
    <t xml:space="preserve"> 8. 1. ESQUADRIAS DE MADEIRA</t>
  </si>
  <si>
    <t xml:space="preserve"> 8. ESQUADRIAS</t>
  </si>
  <si>
    <t>.2  CANTONEIRA DE ALUMÍNIO BRANCO, ABA DE 1" - INCL. FIXAÇÃO C/ SILICONE INCOLOR</t>
  </si>
  <si>
    <t>.1  PAREDE GESSO ACARTONADO - STANDARD - C/COLOCAÇÃO</t>
  </si>
  <si>
    <t>7. 2. 2. DIVISÓRIA COM PAINEIS DE GESSO</t>
  </si>
  <si>
    <t>7.2. DIVISÓRIAS</t>
  </si>
  <si>
    <t>7. ALVENARIA/ VEDAÇÃO/ DIVISÓRIA</t>
  </si>
  <si>
    <t xml:space="preserve">.3 CHUMBADOR - PARABOLT 1/2" X 3" </t>
  </si>
  <si>
    <t>KG</t>
  </si>
  <si>
    <t>.2  CHAPA DE AÇO GROSSA, ASTM A36, E=9,53MM - PARA CONEXÕES PERDAS DE 5% EMBUTIDAS</t>
  </si>
  <si>
    <t>.1  PERFIL I DE AÇO ESTRUTURAL W 200x26,6 - MÍNIMO ASTM A36 CONEXÕES SOLDADAS E/OU PARAFUSADAS - C/ PERDAS</t>
  </si>
  <si>
    <t>6. 2. 1. PERFIS, CANTONEIRAS E CHAPAS</t>
  </si>
  <si>
    <t>6.2. ESTRUTURA METÁLICA</t>
  </si>
  <si>
    <t>6. SUPERESTRUTURA</t>
  </si>
  <si>
    <t>.1 CONCRETO FCK 25MPA - PRE-MISTURADO - CONV.</t>
  </si>
  <si>
    <t>4.2.3. CONCRETO</t>
  </si>
  <si>
    <t>.2 ARMADURA CA-50 MEDIA 1/4 A 3/8-6,35 A 9,53MM</t>
  </si>
  <si>
    <t>.1 ARMADURA CA-60 FINA  4,2 A 4,6MM</t>
  </si>
  <si>
    <t>4.2.2. AÇO</t>
  </si>
  <si>
    <t>.1 FORMA COMPENS.RESINADO-REAP.3X-INCL.ESCORAM.</t>
  </si>
  <si>
    <t>4.2.1. FORMA</t>
  </si>
  <si>
    <t>4.2. SAPATAS</t>
  </si>
  <si>
    <t>4. INFRA-ESTRUTURA / FUNDAÇÕES SIMPLES</t>
  </si>
  <si>
    <t>.1 REATERRO VALAS COM AREIA - COMPACTADA</t>
  </si>
  <si>
    <t xml:space="preserve"> 3. 3. REATERRO DE VALAS DE FUNDAÇÃO</t>
  </si>
  <si>
    <t>3. MOVIMENTO DE TERRA</t>
  </si>
  <si>
    <t>.1 ESCORAMENTO METÁLICO POR TUBO - LOCAÇÃO MENSAL</t>
  </si>
  <si>
    <t>2.14.2 ESCORA METÁLICA</t>
  </si>
  <si>
    <t>2.14. ESCORAMENTO</t>
  </si>
  <si>
    <t>.1 LOCAÇÃO DE MACACO HIDRAULICO, TIPO GARRAFA, CAP. 50T, DIÁRIA</t>
  </si>
  <si>
    <t>2.12. MÁQUINAS, EQUIPAMENTOS E FERRAMENTAS</t>
  </si>
  <si>
    <t>.1 LOCAÇÃO DE CAÇAMBA COLETORA DE ENTULHO, CAPACIDADE 7M3</t>
  </si>
  <si>
    <t>2.10. TRANSPORTES</t>
  </si>
  <si>
    <t>.1 DESMONTAGEM DE DIVISÓRIAS LEVES</t>
  </si>
  <si>
    <t>2.8.25 REMOÇÃO DE DIVISÓRIAS</t>
  </si>
  <si>
    <t>.1 DEMOLIÇÃO DE CONTRAPISO DE CONCRETO SIMPLES 8CM</t>
  </si>
  <si>
    <t>2.8.14 DEMOLIÇÃO DE CONTRAPISO</t>
  </si>
  <si>
    <t>.2 RETIRADA DE RODAPÉ CERÂMICO, INCL. ARGAMASSA DE ASSENTAMENTO</t>
  </si>
  <si>
    <t>.1 REMOÇÃO DE PISO CERÂMICOS, INCL. ARGAMASSA DE ASSENTAMENTO</t>
  </si>
  <si>
    <t>2.8.7 DEMOLIÇÃO E REMOÇÃO DE PISO</t>
  </si>
  <si>
    <t>2.8. DEMOLIÇÕES E REMOÇÕES</t>
  </si>
  <si>
    <t>.1 PLACA DE OBRA-PINTADA/FIXADA ESTRUTURA METÁLICA (METALON)</t>
  </si>
  <si>
    <t>2. SERVIÇOS PRELIMINARES / TÉCNICOS</t>
  </si>
  <si>
    <r>
      <t>Cidade:</t>
    </r>
    <r>
      <rPr>
        <b/>
        <sz val="12"/>
        <color indexed="8"/>
        <rFont val="Arial"/>
        <family val="2"/>
      </rPr>
      <t xml:space="preserve"> Lajeado - RS</t>
    </r>
  </si>
  <si>
    <r>
      <t xml:space="preserve">Obra: </t>
    </r>
    <r>
      <rPr>
        <b/>
        <sz val="12"/>
        <color indexed="8"/>
        <rFont val="Arial"/>
        <family val="2"/>
      </rPr>
      <t>REFORMAS 2021 - PARTE 1 -</t>
    </r>
    <r>
      <rPr>
        <sz val="12"/>
        <color indexed="8"/>
        <rFont val="Arial"/>
        <family val="2"/>
      </rPr>
      <t xml:space="preserve"> </t>
    </r>
    <r>
      <rPr>
        <b/>
        <sz val="12"/>
        <color indexed="8"/>
        <rFont val="Arial"/>
        <family val="2"/>
      </rPr>
      <t>REFORÇO ESTRUTURAL NA SALA DOS PROFESSORES</t>
    </r>
  </si>
  <si>
    <t xml:space="preserve"> 6.   SUPERESTRUTURA</t>
  </si>
  <si>
    <t xml:space="preserve"> 7.   ALVENARIA/ VEDAÇÃO/ DIVISÓRIA</t>
  </si>
  <si>
    <t xml:space="preserve"> 8.   ESQUADRIAS</t>
  </si>
  <si>
    <t>24.   PISO</t>
  </si>
  <si>
    <t>.1 LOCAÇÃO CONTAINER 2,30x6,00/h=2,50m P/ESCRIT + ALMOX</t>
  </si>
  <si>
    <t xml:space="preserve">.2 MOBILIZAÇÃO / DESMOBILIZAÇÃO (TRANSPORTE/FRETES) P/ CONTAINER  </t>
  </si>
  <si>
    <t xml:space="preserve">.1 TAPUME COM TELA DE POLIETILENO, ALTURA 1,20M, INCL. BASE </t>
  </si>
  <si>
    <t>.1 LOCAÇÃO DE ANDAIME TUBULAR COM PLATAFORMA METÁLICA</t>
  </si>
  <si>
    <t>6.1. ESTRUTURA DE CONCRETO</t>
  </si>
  <si>
    <t>6.1.4. CINTA DE AMARRAÇÃO</t>
  </si>
  <si>
    <t>6.1.4.1. FORMA</t>
  </si>
  <si>
    <t>.1 FORMA COMPENS.RESINADO-VIGA-REAP.3X-INCL.ESCORAM.</t>
  </si>
  <si>
    <t>6.1.4.2. AÇO</t>
  </si>
  <si>
    <t>6.1.4.3. CONCRETO</t>
  </si>
  <si>
    <t>.2 LANCAMENTO MANUAL CONCRETO ESTRUTURAL-ADENSAM.VIB.</t>
  </si>
  <si>
    <t>6.1.7. PILARETES</t>
  </si>
  <si>
    <t>.3 ANCORAGEM QUIMICA - SIKADUR 32</t>
  </si>
  <si>
    <t>7. ALVENARIA / VEDAÇÃO / DIVISÓRIA</t>
  </si>
  <si>
    <t>7.1. ALVENARIAS</t>
  </si>
  <si>
    <t>7.1.1. DE TIJOLOS CERÂMICOS FURADOS</t>
  </si>
  <si>
    <t>.1 ALVENARIA TIJ.6 FUROS DE10CM-J15MM-CI-CA-AR1:2:8</t>
  </si>
  <si>
    <t>9. COBERTURA</t>
  </si>
  <si>
    <t>9.1. ESTRUTURA</t>
  </si>
  <si>
    <t>9.1.1. DE MADEIRA</t>
  </si>
  <si>
    <t>.1 ESTRUTURA MADEIRA EM LAJE P/TELHA FIBROCIM. INCL. FIXAÇÃO</t>
  </si>
  <si>
    <t>9.2. TELHAMENTO</t>
  </si>
  <si>
    <t>9.2.1. COM TELHAS DE FIBROCIMENTO (S/ AMIANTO)</t>
  </si>
  <si>
    <t>.1 COBERTURA COM TELHA FIBROCIMENTO 6MM, INCL. FIXAÇÃO</t>
  </si>
  <si>
    <t>9.3. CALHAS</t>
  </si>
  <si>
    <t>.1 CALHA CHAPA GALVANIZADA Nº26 - CORTE 130, INCL. APOIO</t>
  </si>
  <si>
    <t>9.4. RUFOS</t>
  </si>
  <si>
    <t>.1 RUFO CHAPA GALVANIZADA Nº 26 - CORTE 60, INCL. FIXAÇÃO</t>
  </si>
  <si>
    <t>.2 RUFO CHAPA GALVANIZADA Nº26 - CORTE 85, INCL. FIXAÇÃO</t>
  </si>
  <si>
    <t>12. INSTALAÇÕES HIDRÁULICAS E SANITÁRIAS</t>
  </si>
  <si>
    <t>12.6. ESGOTO PLUVIAL</t>
  </si>
  <si>
    <t>12.6.1. TUBOS E CONEXÕES</t>
  </si>
  <si>
    <t>.1 TUBO PVC RIGIDO 150MM ESGOTO PRIMARIO</t>
  </si>
  <si>
    <t>13. IMPERMEABILIZAÇÕES</t>
  </si>
  <si>
    <t>13.7. IMUNIZAÇÃO DE MADEIRAS</t>
  </si>
  <si>
    <t>.1 IMPERMEAB/IMUNIZACAO-MADEIRA TRABALHADA-1 DEMAO</t>
  </si>
  <si>
    <t>15. REVESTIMENTOS</t>
  </si>
  <si>
    <t>15.1. DE ARGAMASSSA</t>
  </si>
  <si>
    <t>15.1.1. CHAPISCO</t>
  </si>
  <si>
    <t>.1 CHAPISCO CI-AR 1:3-7MM PREPARO E APLICACAO</t>
  </si>
  <si>
    <t>15.1.2. MASSA ÚNICA</t>
  </si>
  <si>
    <t>.1 MASSA UNICA 20MM-ARGAMASSA REGULAR CA-AR 1:5+20%CI</t>
  </si>
  <si>
    <t>17.1. SELADOR / PREPARAÇÃO</t>
  </si>
  <si>
    <t>.1 SELADOR PARA PAREDES INTERNAS/EXTERNAS 1 DEMAO</t>
  </si>
  <si>
    <t>17.3. BASE ACRÍLICA</t>
  </si>
  <si>
    <t>.1 PINTURA ACRILICA SOBRE MASSA UNIICA-2 DEMAOS</t>
  </si>
  <si>
    <t>12.   INSTALAÇÕES HIDRÁULICAS E SANITÁRIAS</t>
  </si>
  <si>
    <t>13.   IMPERMEABILIZAÇÕES</t>
  </si>
  <si>
    <t>15.   REVESTIMENTOS</t>
  </si>
  <si>
    <t>.3 LASTRO MANUAL DE BRITA (BASE SAPATAS)</t>
  </si>
  <si>
    <t>.1 ARMADURA CA-60 MEDIA 5,0 A 6,0MM</t>
  </si>
  <si>
    <r>
      <t xml:space="preserve">Obra: </t>
    </r>
    <r>
      <rPr>
        <b/>
        <sz val="10"/>
        <color indexed="8"/>
        <rFont val="Arial"/>
        <family val="2"/>
      </rPr>
      <t>REFORMAS 2021 - PARTE 1 - ADEQUAÇÕES HIDRAÚLICAS - ETAPA 1</t>
    </r>
  </si>
  <si>
    <t>2.8.DEMOLIÇÕES E REMOÇÕES</t>
  </si>
  <si>
    <t>2.8.7. DEMOLIÇÃO E REMOÇÃO DE PISOS</t>
  </si>
  <si>
    <t>.2 REMOÇÃO E REPOSIÇÃO DE PLACAS DE CONCRETO PRÉ-MOLDADAS</t>
  </si>
  <si>
    <t>.3 REMOÇÃO E REPOSIÇÃO DE MEIO-FIO DE CONCRETO</t>
  </si>
  <si>
    <t>.4 REASSENTAMENTO DE BLOCOS INTERTRAVADOS - C/ REAPROVEITAMENTO - RETIRADA E COLOCAÇÃO</t>
  </si>
  <si>
    <t>2.9. LOCAÇÃO DA OBRA</t>
  </si>
  <si>
    <t>.1 LOCAÇÃO DAS VALAS</t>
  </si>
  <si>
    <t>3.1. ESCAVAÇÕES</t>
  </si>
  <si>
    <t>.1 ESCAVAÇÃO MANUAL DE VALAS ATÉ 2M</t>
  </si>
  <si>
    <t>3.2. ATERROS</t>
  </si>
  <si>
    <t>3.2.2. REATERRO E COMPACTAÇÃO MANUAL DE VALAS</t>
  </si>
  <si>
    <t>.1 REATERRO MAT. DA VALA - COMPACTAÇÃO MECANICA</t>
  </si>
  <si>
    <t>.2 REATERRO MANUAL DE VALAS COM AREIA</t>
  </si>
  <si>
    <t>12.1. REDE DE ÁGUA E ABASTECIMENTO</t>
  </si>
  <si>
    <t>12.1.1. TUBOS E CONEXÕES</t>
  </si>
  <si>
    <t>.1 TUBO PVC RIGIDO SOLDAVEL 25MM</t>
  </si>
  <si>
    <t>.2 TE 90 PVC RIGIDO SOLDAVEL 25MM</t>
  </si>
  <si>
    <t>.3 JOELHO 90 PVC RIGIDO SOLDAVEL 25MM</t>
  </si>
  <si>
    <t>.4 JOELHO 45 GRAUS, PVC, SOLDÁVEL, DN 25MM, INSTALADO EM PRUMADA DE ÁGUA</t>
  </si>
  <si>
    <t xml:space="preserve">.5 JOELHO 90 GRAUS COM BUCHA DE LATÃO, PVC, SOLDÁVEL, DN 25MM, X 1/2” </t>
  </si>
  <si>
    <t>.6 TÊ COM BUCHA DE LATÃO NA BOLSA CENTRAL, PVC, SOLDÁVEL, DN 25MM X 1/2”</t>
  </si>
  <si>
    <t>.7 ABRAÇADEIRA AÇO ZINC. TIPO D C/TRAVA 1" (25MM)</t>
  </si>
  <si>
    <t>12. 1. 2. REGISTROS E VÁLVULAS DE RETENÇÃO</t>
  </si>
  <si>
    <t>.1 REGISTRO DE ESFERA, PVC, SOLDÁVEL, DN  25 MM, INSTALADO EM RESERVAÇÃO DE ÁG</t>
  </si>
  <si>
    <t>12. 1. 3. ENGATES FLEXÍVEIS</t>
  </si>
  <si>
    <t>.1 ENGATE FLEXÍVEL EM PLÁSTICO BRANCO, 1/2” X 40CM - FORNECIMENTO E INSTALAÇÃO</t>
  </si>
  <si>
    <t>12. 1. 7. CAIXA PARA PONTO DE ÁGUA</t>
  </si>
  <si>
    <t>.1 CAIXA DE CONCRETO PRÉ MOLDADO 40x40x50cm</t>
  </si>
  <si>
    <t>12. 3. METAIS</t>
  </si>
  <si>
    <t>12. 3. 3. TORNEIRAS DE SERVIÇO</t>
  </si>
  <si>
    <t>.1 TORNEIRA CURTA CROMADA C/UNIAO P/JARDIM 12MM(1/2")</t>
  </si>
  <si>
    <t>12. 5. ESGOTO CLOACAL</t>
  </si>
  <si>
    <t>12. 5. 1. TUBOS E CONEXÕES</t>
  </si>
  <si>
    <t xml:space="preserve">.1 TUBO PVC RIGIDO 50MM ESGOTO PRIMARIO </t>
  </si>
  <si>
    <t>.2 TUBO PVC RIGIDO 100MM ESGOTO PRIMARIO</t>
  </si>
  <si>
    <t>.3 JOELHO 90 GRAUS, PVC, SERIE NORMAL, ESGOTO PREDIAL, DN 50 MM</t>
  </si>
  <si>
    <t>12. 5. 2. CAIXAS DE INSPEÇÃO</t>
  </si>
  <si>
    <t>.1 CAIXA DE CONCRETO PRÉ MOLDADA 60x60x60cm</t>
  </si>
  <si>
    <t>12. 5. 4. CAIXAS DE GORDURA</t>
  </si>
  <si>
    <t>.1 CAIXA DE GORDURA DN100mm</t>
  </si>
  <si>
    <t>12. 5. 6. SIFÕES</t>
  </si>
  <si>
    <t>.1 SIFÃO AJUSTAVEL MULTIUSO 66CM</t>
  </si>
  <si>
    <t>12. 6. ESGOTO PLUVIAL</t>
  </si>
  <si>
    <t>12. 6.12. FILTROS</t>
  </si>
  <si>
    <t>.1 FILTRO PARA AGUAS PLUVIAIS</t>
  </si>
  <si>
    <t>15. 5. ENVELOPAMENTO DE CONCRETO EM TUBULAÇÕES</t>
  </si>
  <si>
    <t>.1 LASTRO DE CONCRETO MAGRO-FCK10MPA(1:3:6)PREP/LANC.</t>
  </si>
  <si>
    <t>19. PAISAGISMO/URBANIZAÇÃO</t>
  </si>
  <si>
    <t>19. 1. PASSEIOS E CALÇADAS</t>
  </si>
  <si>
    <t>19. 1. 2. PLACAS PRÉ MOLDADAS</t>
  </si>
  <si>
    <t>.1 CONTRAPISO CONCRETO-10CM-200KG CI/M3 (MAGRO)</t>
  </si>
  <si>
    <t>19.   PAISAGISMO/URBANIZAÇÃO</t>
  </si>
</sst>
</file>

<file path=xl/styles.xml><?xml version="1.0" encoding="utf-8"?>
<styleSheet xmlns="http://schemas.openxmlformats.org/spreadsheetml/2006/main">
  <numFmts count="7">
    <numFmt numFmtId="7" formatCode="&quot;R$&quot;\ #,##0.00;\-&quot;R$&quot;\ #,##0.00"/>
    <numFmt numFmtId="43" formatCode="_-* #,##0.00_-;\-* #,##0.00_-;_-* &quot;-&quot;??_-;_-@_-"/>
    <numFmt numFmtId="164" formatCode="&quot;R$&quot;#,##0.00;\-&quot;R$&quot;#,##0.00"/>
    <numFmt numFmtId="165" formatCode="_(* #,##0.00_);_(* \(#,##0.00\);_(* &quot;-&quot;??_);_(@_)"/>
    <numFmt numFmtId="166" formatCode="_(&quot;$&quot;* #,##0.00_);_(&quot;$&quot;* \(#,##0.00\);_(&quot;$&quot;* &quot;-&quot;??_);_(@_)"/>
    <numFmt numFmtId="167" formatCode="&quot;R$&quot;\ #,##0.00"/>
    <numFmt numFmtId="168" formatCode="mm/yyyy"/>
  </numFmts>
  <fonts count="26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sz val="13"/>
      <name val="Arial"/>
      <family val="2"/>
    </font>
    <font>
      <b/>
      <sz val="11"/>
      <color indexed="8"/>
      <name val="Arial"/>
      <family val="2"/>
    </font>
    <font>
      <sz val="10"/>
      <color theme="0"/>
      <name val="Arial"/>
      <family val="2"/>
    </font>
    <font>
      <sz val="11"/>
      <color indexed="8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</cellStyleXfs>
  <cellXfs count="30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10" fontId="3" fillId="0" borderId="0" xfId="0" applyNumberFormat="1" applyFont="1"/>
    <xf numFmtId="0" fontId="7" fillId="0" borderId="0" xfId="0" applyFont="1"/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7" fontId="7" fillId="0" borderId="1" xfId="1" quotePrefix="1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43" fontId="3" fillId="0" borderId="0" xfId="0" applyNumberFormat="1" applyFont="1"/>
    <xf numFmtId="0" fontId="7" fillId="0" borderId="0" xfId="0" applyFont="1" applyProtection="1"/>
    <xf numFmtId="0" fontId="7" fillId="0" borderId="0" xfId="0" applyFont="1" applyBorder="1" applyProtection="1"/>
    <xf numFmtId="0" fontId="8" fillId="0" borderId="0" xfId="0" applyFont="1" applyFill="1" applyBorder="1" applyAlignment="1" applyProtection="1">
      <alignment vertical="top" wrapText="1"/>
    </xf>
    <xf numFmtId="0" fontId="3" fillId="0" borderId="0" xfId="0" applyFont="1" applyProtection="1"/>
    <xf numFmtId="0" fontId="7" fillId="0" borderId="0" xfId="0" applyFont="1" applyAlignment="1" applyProtection="1"/>
    <xf numFmtId="10" fontId="7" fillId="0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/>
    </xf>
    <xf numFmtId="10" fontId="12" fillId="2" borderId="1" xfId="2" applyNumberFormat="1" applyFont="1" applyFill="1" applyBorder="1" applyAlignment="1" applyProtection="1">
      <alignment horizontal="center" vertical="top"/>
      <protection locked="0"/>
    </xf>
    <xf numFmtId="10" fontId="7" fillId="0" borderId="1" xfId="2" applyNumberFormat="1" applyFont="1" applyFill="1" applyBorder="1" applyAlignment="1" applyProtection="1">
      <alignment horizontal="center" vertical="top"/>
      <protection locked="0"/>
    </xf>
    <xf numFmtId="10" fontId="7" fillId="0" borderId="0" xfId="0" applyNumberFormat="1" applyFont="1" applyProtection="1"/>
    <xf numFmtId="10" fontId="3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67" fontId="1" fillId="0" borderId="0" xfId="1" applyNumberFormat="1" applyFont="1" applyFill="1"/>
    <xf numFmtId="0" fontId="7" fillId="0" borderId="0" xfId="0" applyFont="1" applyAlignment="1"/>
    <xf numFmtId="4" fontId="3" fillId="0" borderId="0" xfId="0" applyNumberFormat="1" applyFont="1"/>
    <xf numFmtId="4" fontId="6" fillId="2" borderId="1" xfId="2" applyNumberFormat="1" applyFont="1" applyFill="1" applyBorder="1" applyProtection="1"/>
    <xf numFmtId="4" fontId="3" fillId="0" borderId="1" xfId="2" applyNumberFormat="1" applyFont="1" applyFill="1" applyBorder="1" applyAlignment="1" applyProtection="1">
      <alignment horizontal="right" vertical="top"/>
    </xf>
    <xf numFmtId="4" fontId="2" fillId="0" borderId="0" xfId="1" applyNumberFormat="1" applyFont="1" applyFill="1"/>
    <xf numFmtId="4" fontId="3" fillId="0" borderId="0" xfId="0" applyNumberFormat="1" applyFont="1" applyAlignment="1">
      <alignment horizontal="center"/>
    </xf>
    <xf numFmtId="4" fontId="6" fillId="2" borderId="1" xfId="2" applyNumberFormat="1" applyFont="1" applyFill="1" applyBorder="1" applyAlignment="1" applyProtection="1">
      <alignment horizontal="center"/>
    </xf>
    <xf numFmtId="4" fontId="6" fillId="2" borderId="1" xfId="2" applyNumberFormat="1" applyFont="1" applyFill="1" applyBorder="1" applyProtection="1">
      <protection locked="0"/>
    </xf>
    <xf numFmtId="4" fontId="3" fillId="0" borderId="1" xfId="0" applyNumberFormat="1" applyFont="1" applyFill="1" applyBorder="1" applyAlignment="1" applyProtection="1">
      <alignment horizontal="right" vertical="top"/>
      <protection locked="0"/>
    </xf>
    <xf numFmtId="4" fontId="1" fillId="0" borderId="0" xfId="1" applyNumberFormat="1" applyFont="1" applyFill="1"/>
    <xf numFmtId="0" fontId="17" fillId="0" borderId="0" xfId="0" applyFont="1" applyProtection="1">
      <protection locked="0"/>
    </xf>
    <xf numFmtId="0" fontId="3" fillId="0" borderId="0" xfId="0" applyFont="1" applyAlignment="1" applyProtection="1">
      <alignment horizontal="center"/>
    </xf>
    <xf numFmtId="4" fontId="15" fillId="0" borderId="0" xfId="0" applyNumberFormat="1" applyFont="1" applyProtection="1">
      <protection locked="0"/>
    </xf>
    <xf numFmtId="4" fontId="21" fillId="0" borderId="0" xfId="0" applyNumberFormat="1" applyFont="1" applyProtection="1">
      <protection locked="0"/>
    </xf>
    <xf numFmtId="4" fontId="3" fillId="0" borderId="0" xfId="0" applyNumberFormat="1" applyFont="1" applyProtection="1">
      <protection locked="0"/>
    </xf>
    <xf numFmtId="4" fontId="16" fillId="0" borderId="0" xfId="0" applyNumberFormat="1" applyFont="1" applyAlignment="1" applyProtection="1">
      <alignment horizontal="center"/>
      <protection locked="0"/>
    </xf>
    <xf numFmtId="4" fontId="15" fillId="0" borderId="0" xfId="0" applyNumberFormat="1" applyFont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left" vertical="top"/>
    </xf>
    <xf numFmtId="4" fontId="3" fillId="0" borderId="1" xfId="0" applyNumberFormat="1" applyFont="1" applyBorder="1" applyProtection="1"/>
    <xf numFmtId="0" fontId="3" fillId="0" borderId="0" xfId="0" applyFont="1" applyFill="1"/>
    <xf numFmtId="4" fontId="3" fillId="0" borderId="1" xfId="0" applyNumberFormat="1" applyFont="1" applyBorder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horizontal="center"/>
      <protection locked="0"/>
    </xf>
    <xf numFmtId="4" fontId="3" fillId="0" borderId="1" xfId="0" applyNumberFormat="1" applyFont="1" applyBorder="1"/>
    <xf numFmtId="164" fontId="5" fillId="0" borderId="1" xfId="1" applyNumberFormat="1" applyFont="1" applyFill="1" applyBorder="1" applyProtection="1"/>
    <xf numFmtId="165" fontId="3" fillId="0" borderId="1" xfId="2" applyFont="1" applyFill="1" applyBorder="1" applyAlignment="1" applyProtection="1">
      <alignment horizontal="right" vertical="top"/>
    </xf>
    <xf numFmtId="165" fontId="7" fillId="0" borderId="1" xfId="2" applyFont="1" applyFill="1" applyBorder="1" applyAlignment="1" applyProtection="1">
      <alignment horizontal="right" vertical="top"/>
    </xf>
    <xf numFmtId="10" fontId="7" fillId="0" borderId="1" xfId="2" applyNumberFormat="1" applyFont="1" applyFill="1" applyBorder="1" applyAlignment="1" applyProtection="1">
      <alignment horizontal="center" vertical="top"/>
    </xf>
    <xf numFmtId="167" fontId="1" fillId="0" borderId="1" xfId="1" applyNumberFormat="1" applyFont="1" applyFill="1" applyBorder="1" applyProtection="1"/>
    <xf numFmtId="4" fontId="7" fillId="0" borderId="1" xfId="0" applyNumberFormat="1" applyFont="1" applyFill="1" applyBorder="1" applyAlignment="1" applyProtection="1">
      <alignment horizontal="right" vertical="top"/>
      <protection locked="0"/>
    </xf>
    <xf numFmtId="4" fontId="3" fillId="2" borderId="1" xfId="0" applyNumberFormat="1" applyFont="1" applyFill="1" applyBorder="1" applyProtection="1"/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Protection="1"/>
    <xf numFmtId="0" fontId="3" fillId="0" borderId="1" xfId="0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right" vertical="top"/>
    </xf>
    <xf numFmtId="165" fontId="6" fillId="2" borderId="1" xfId="2" applyFont="1" applyFill="1" applyBorder="1" applyProtection="1"/>
    <xf numFmtId="0" fontId="3" fillId="2" borderId="1" xfId="0" applyFont="1" applyFill="1" applyBorder="1" applyProtection="1"/>
    <xf numFmtId="7" fontId="7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vertical="top"/>
      <protection locked="0"/>
    </xf>
    <xf numFmtId="0" fontId="6" fillId="0" borderId="2" xfId="0" applyFont="1" applyFill="1" applyBorder="1" applyAlignment="1" applyProtection="1">
      <alignment vertical="top"/>
      <protection locked="0"/>
    </xf>
    <xf numFmtId="0" fontId="5" fillId="0" borderId="13" xfId="0" applyFont="1" applyFill="1" applyBorder="1" applyAlignment="1" applyProtection="1">
      <alignment vertical="top"/>
      <protection locked="0"/>
    </xf>
    <xf numFmtId="0" fontId="5" fillId="0" borderId="3" xfId="0" applyFont="1" applyFill="1" applyBorder="1" applyAlignment="1" applyProtection="1">
      <alignment vertical="top"/>
      <protection locked="0"/>
    </xf>
    <xf numFmtId="0" fontId="10" fillId="0" borderId="2" xfId="0" applyFont="1" applyFill="1" applyBorder="1" applyAlignment="1" applyProtection="1">
      <alignment horizontal="right" vertical="top"/>
      <protection locked="0"/>
    </xf>
    <xf numFmtId="10" fontId="12" fillId="3" borderId="3" xfId="0" applyNumberFormat="1" applyFont="1" applyFill="1" applyBorder="1" applyAlignment="1" applyProtection="1">
      <alignment horizontal="center" vertical="top"/>
      <protection locked="0"/>
    </xf>
    <xf numFmtId="0" fontId="3" fillId="0" borderId="0" xfId="0" applyFont="1" applyAlignment="1">
      <alignment vertical="center"/>
    </xf>
    <xf numFmtId="4" fontId="1" fillId="0" borderId="0" xfId="1" applyNumberFormat="1" applyFont="1" applyFill="1" applyAlignment="1">
      <alignment vertical="center"/>
    </xf>
    <xf numFmtId="4" fontId="3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right" vertical="center"/>
    </xf>
    <xf numFmtId="4" fontId="1" fillId="0" borderId="0" xfId="2" applyNumberFormat="1" applyFont="1" applyFill="1" applyAlignment="1">
      <alignment vertical="center"/>
    </xf>
    <xf numFmtId="4" fontId="3" fillId="0" borderId="0" xfId="2" applyNumberFormat="1" applyFont="1" applyAlignment="1">
      <alignment vertical="center"/>
    </xf>
    <xf numFmtId="4" fontId="7" fillId="0" borderId="0" xfId="2" applyNumberFormat="1" applyFont="1" applyAlignment="1">
      <alignment vertical="center"/>
    </xf>
    <xf numFmtId="165" fontId="3" fillId="0" borderId="0" xfId="2" applyFont="1" applyAlignment="1">
      <alignment horizontal="center" vertical="center"/>
    </xf>
    <xf numFmtId="2" fontId="3" fillId="0" borderId="0" xfId="2" applyNumberFormat="1" applyFont="1" applyAlignment="1">
      <alignment horizontal="right" vertical="center"/>
    </xf>
    <xf numFmtId="165" fontId="3" fillId="0" borderId="0" xfId="2" applyFont="1" applyAlignment="1">
      <alignment vertical="center"/>
    </xf>
    <xf numFmtId="4" fontId="15" fillId="0" borderId="0" xfId="2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165" fontId="6" fillId="0" borderId="0" xfId="2" applyFont="1" applyAlignment="1">
      <alignment vertical="center"/>
    </xf>
    <xf numFmtId="165" fontId="15" fillId="0" borderId="0" xfId="2" applyFont="1" applyAlignment="1">
      <alignment vertical="center"/>
    </xf>
    <xf numFmtId="4" fontId="16" fillId="0" borderId="0" xfId="2" applyNumberFormat="1" applyFont="1" applyAlignment="1">
      <alignment vertical="center"/>
    </xf>
    <xf numFmtId="4" fontId="15" fillId="0" borderId="0" xfId="2" applyNumberFormat="1" applyFont="1" applyAlignment="1">
      <alignment horizontal="center" vertical="center"/>
    </xf>
    <xf numFmtId="4" fontId="6" fillId="0" borderId="0" xfId="2" applyNumberFormat="1" applyFont="1" applyAlignment="1">
      <alignment vertical="center"/>
    </xf>
    <xf numFmtId="4" fontId="6" fillId="0" borderId="0" xfId="2" applyNumberFormat="1" applyFont="1" applyAlignment="1">
      <alignment horizontal="center" vertical="center"/>
    </xf>
    <xf numFmtId="2" fontId="6" fillId="0" borderId="0" xfId="2" applyNumberFormat="1" applyFont="1" applyAlignment="1">
      <alignment horizontal="right" vertical="center"/>
    </xf>
    <xf numFmtId="165" fontId="6" fillId="0" borderId="0" xfId="2" applyFont="1" applyAlignment="1">
      <alignment horizontal="center" vertical="center"/>
    </xf>
    <xf numFmtId="4" fontId="6" fillId="0" borderId="0" xfId="2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67" fontId="5" fillId="0" borderId="1" xfId="1" applyNumberFormat="1" applyFont="1" applyFill="1" applyBorder="1" applyProtection="1"/>
    <xf numFmtId="165" fontId="5" fillId="0" borderId="0" xfId="2" applyFont="1" applyFill="1" applyBorder="1" applyAlignment="1" applyProtection="1">
      <alignment vertical="center"/>
    </xf>
    <xf numFmtId="4" fontId="5" fillId="0" borderId="0" xfId="2" applyNumberFormat="1" applyFont="1" applyFill="1" applyBorder="1" applyAlignment="1" applyProtection="1">
      <alignment vertical="center"/>
    </xf>
    <xf numFmtId="0" fontId="3" fillId="0" borderId="0" xfId="0" applyFont="1" applyFill="1" applyAlignment="1">
      <alignment vertical="center"/>
    </xf>
    <xf numFmtId="165" fontId="5" fillId="0" borderId="1" xfId="2" applyFont="1" applyFill="1" applyBorder="1" applyAlignment="1" applyProtection="1">
      <alignment vertical="center"/>
    </xf>
    <xf numFmtId="165" fontId="3" fillId="0" borderId="1" xfId="2" applyFont="1" applyFill="1" applyBorder="1" applyAlignment="1" applyProtection="1">
      <alignment vertical="center"/>
    </xf>
    <xf numFmtId="165" fontId="7" fillId="0" borderId="1" xfId="2" applyFont="1" applyFill="1" applyBorder="1" applyAlignment="1" applyProtection="1">
      <alignment vertical="center"/>
    </xf>
    <xf numFmtId="165" fontId="7" fillId="0" borderId="3" xfId="2" applyFont="1" applyFill="1" applyBorder="1" applyAlignment="1" applyProtection="1">
      <alignment vertical="center"/>
    </xf>
    <xf numFmtId="165" fontId="6" fillId="0" borderId="1" xfId="2" applyFont="1" applyFill="1" applyBorder="1" applyAlignment="1" applyProtection="1">
      <alignment horizontal="center" vertical="center"/>
    </xf>
    <xf numFmtId="165" fontId="11" fillId="0" borderId="1" xfId="2" applyFont="1" applyFill="1" applyBorder="1" applyAlignment="1" applyProtection="1">
      <alignment horizontal="center" vertical="center"/>
    </xf>
    <xf numFmtId="4" fontId="6" fillId="0" borderId="1" xfId="2" applyNumberFormat="1" applyFont="1" applyFill="1" applyBorder="1" applyAlignment="1" applyProtection="1">
      <alignment horizontal="center" vertical="center"/>
    </xf>
    <xf numFmtId="2" fontId="6" fillId="0" borderId="1" xfId="2" applyNumberFormat="1" applyFont="1" applyFill="1" applyBorder="1" applyAlignment="1" applyProtection="1">
      <alignment horizontal="right" vertical="center"/>
    </xf>
    <xf numFmtId="0" fontId="10" fillId="2" borderId="1" xfId="0" applyFont="1" applyFill="1" applyBorder="1" applyAlignment="1" applyProtection="1">
      <alignment horizontal="left" vertical="top"/>
      <protection locked="0"/>
    </xf>
    <xf numFmtId="4" fontId="5" fillId="2" borderId="1" xfId="0" applyNumberFormat="1" applyFont="1" applyFill="1" applyBorder="1" applyAlignment="1" applyProtection="1">
      <alignment horizontal="left" vertical="top"/>
      <protection locked="0"/>
    </xf>
    <xf numFmtId="165" fontId="6" fillId="2" borderId="1" xfId="2" applyFont="1" applyFill="1" applyBorder="1" applyAlignment="1" applyProtection="1">
      <alignment horizontal="center" vertical="center"/>
    </xf>
    <xf numFmtId="165" fontId="11" fillId="2" borderId="1" xfId="2" applyFont="1" applyFill="1" applyBorder="1" applyAlignment="1" applyProtection="1">
      <alignment horizontal="center" vertical="center"/>
    </xf>
    <xf numFmtId="2" fontId="6" fillId="2" borderId="1" xfId="2" applyNumberFormat="1" applyFont="1" applyFill="1" applyBorder="1" applyAlignment="1" applyProtection="1">
      <alignment horizontal="right" vertical="center"/>
    </xf>
    <xf numFmtId="43" fontId="3" fillId="0" borderId="0" xfId="0" applyNumberFormat="1" applyFont="1" applyAlignment="1">
      <alignment vertical="center"/>
    </xf>
    <xf numFmtId="4" fontId="3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vertical="center"/>
    </xf>
    <xf numFmtId="10" fontId="23" fillId="0" borderId="1" xfId="2" applyNumberFormat="1" applyFont="1" applyFill="1" applyBorder="1" applyAlignment="1" applyProtection="1">
      <alignment horizontal="center" vertical="top"/>
    </xf>
    <xf numFmtId="165" fontId="23" fillId="0" borderId="1" xfId="2" applyFont="1" applyFill="1" applyBorder="1" applyAlignment="1" applyProtection="1">
      <alignment horizontal="right" vertical="top"/>
    </xf>
    <xf numFmtId="165" fontId="3" fillId="2" borderId="4" xfId="2" applyFont="1" applyFill="1" applyBorder="1" applyAlignment="1" applyProtection="1">
      <alignment horizontal="right" vertical="top"/>
    </xf>
    <xf numFmtId="10" fontId="23" fillId="2" borderId="4" xfId="2" applyNumberFormat="1" applyFont="1" applyFill="1" applyBorder="1" applyAlignment="1" applyProtection="1">
      <alignment horizontal="center" vertical="top"/>
    </xf>
    <xf numFmtId="165" fontId="23" fillId="2" borderId="4" xfId="2" applyFont="1" applyFill="1" applyBorder="1" applyAlignment="1" applyProtection="1">
      <alignment horizontal="right" vertical="top"/>
    </xf>
    <xf numFmtId="4" fontId="3" fillId="2" borderId="0" xfId="0" applyNumberFormat="1" applyFont="1" applyFill="1"/>
    <xf numFmtId="4" fontId="3" fillId="2" borderId="1" xfId="0" applyNumberFormat="1" applyFont="1" applyFill="1" applyBorder="1"/>
    <xf numFmtId="4" fontId="3" fillId="0" borderId="1" xfId="3" applyNumberFormat="1" applyFont="1" applyFill="1" applyBorder="1" applyAlignment="1" applyProtection="1">
      <alignment horizontal="right" vertical="top"/>
      <protection locked="0"/>
    </xf>
    <xf numFmtId="4" fontId="3" fillId="0" borderId="1" xfId="3" applyNumberFormat="1" applyFont="1" applyBorder="1"/>
    <xf numFmtId="167" fontId="6" fillId="0" borderId="0" xfId="0" applyNumberFormat="1" applyFont="1"/>
    <xf numFmtId="10" fontId="11" fillId="2" borderId="1" xfId="2" applyNumberFormat="1" applyFont="1" applyFill="1" applyBorder="1" applyAlignment="1" applyProtection="1">
      <alignment horizontal="center" vertical="top"/>
    </xf>
    <xf numFmtId="165" fontId="11" fillId="2" borderId="1" xfId="2" applyFont="1" applyFill="1" applyBorder="1" applyProtection="1"/>
    <xf numFmtId="4" fontId="3" fillId="0" borderId="1" xfId="2" applyNumberFormat="1" applyFont="1" applyFill="1" applyBorder="1" applyAlignment="1" applyProtection="1">
      <alignment vertical="top"/>
      <protection locked="0"/>
    </xf>
    <xf numFmtId="165" fontId="6" fillId="2" borderId="1" xfId="2" applyFont="1" applyFill="1" applyBorder="1" applyAlignment="1" applyProtection="1">
      <alignment vertical="center"/>
    </xf>
    <xf numFmtId="4" fontId="6" fillId="2" borderId="1" xfId="2" applyNumberFormat="1" applyFont="1" applyFill="1" applyBorder="1" applyAlignment="1" applyProtection="1">
      <alignment vertical="center"/>
      <protection locked="0"/>
    </xf>
    <xf numFmtId="165" fontId="22" fillId="2" borderId="1" xfId="2" applyFont="1" applyFill="1" applyBorder="1" applyAlignment="1" applyProtection="1">
      <alignment horizontal="left" vertical="center"/>
    </xf>
    <xf numFmtId="4" fontId="3" fillId="0" borderId="1" xfId="2" applyNumberFormat="1" applyFont="1" applyFill="1" applyBorder="1" applyAlignment="1" applyProtection="1">
      <alignment horizontal="center" vertical="top"/>
      <protection locked="0"/>
    </xf>
    <xf numFmtId="168" fontId="10" fillId="0" borderId="2" xfId="0" applyNumberFormat="1" applyFont="1" applyFill="1" applyBorder="1" applyAlignment="1" applyProtection="1">
      <alignment horizontal="center" vertical="top"/>
      <protection locked="0"/>
    </xf>
    <xf numFmtId="0" fontId="6" fillId="0" borderId="0" xfId="0" applyFont="1" applyAlignment="1">
      <alignment horizontal="right"/>
    </xf>
    <xf numFmtId="10" fontId="7" fillId="3" borderId="3" xfId="0" applyNumberFormat="1" applyFont="1" applyFill="1" applyBorder="1" applyAlignment="1" applyProtection="1">
      <alignment horizontal="center" vertical="top"/>
      <protection locked="0"/>
    </xf>
    <xf numFmtId="2" fontId="3" fillId="0" borderId="0" xfId="0" applyNumberFormat="1" applyFont="1" applyAlignment="1">
      <alignment horizontal="right"/>
    </xf>
    <xf numFmtId="2" fontId="3" fillId="0" borderId="1" xfId="0" applyNumberFormat="1" applyFont="1" applyBorder="1" applyAlignment="1" applyProtection="1">
      <alignment horizontal="right"/>
    </xf>
    <xf numFmtId="0" fontId="3" fillId="0" borderId="1" xfId="0" applyFont="1" applyBorder="1" applyAlignment="1" applyProtection="1">
      <alignment horizontal="center"/>
    </xf>
    <xf numFmtId="2" fontId="3" fillId="0" borderId="1" xfId="0" applyNumberFormat="1" applyFont="1" applyFill="1" applyBorder="1" applyAlignment="1" applyProtection="1">
      <alignment horizontal="right" vertical="top"/>
    </xf>
    <xf numFmtId="0" fontId="3" fillId="0" borderId="1" xfId="0" applyFont="1" applyFill="1" applyBorder="1" applyAlignment="1" applyProtection="1">
      <alignment horizontal="center" vertical="top"/>
    </xf>
    <xf numFmtId="0" fontId="7" fillId="0" borderId="1" xfId="0" applyFont="1" applyFill="1" applyBorder="1" applyAlignment="1" applyProtection="1">
      <alignment horizontal="left" vertical="top"/>
    </xf>
    <xf numFmtId="2" fontId="7" fillId="0" borderId="1" xfId="0" applyNumberFormat="1" applyFont="1" applyFill="1" applyBorder="1" applyAlignment="1" applyProtection="1">
      <alignment horizontal="right" vertical="top"/>
    </xf>
    <xf numFmtId="165" fontId="7" fillId="0" borderId="1" xfId="2" applyFont="1" applyFill="1" applyBorder="1" applyAlignment="1" applyProtection="1">
      <alignment horizontal="center" vertical="center"/>
    </xf>
    <xf numFmtId="2" fontId="3" fillId="0" borderId="1" xfId="2" applyNumberFormat="1" applyFont="1" applyFill="1" applyBorder="1" applyAlignment="1" applyProtection="1">
      <alignment horizontal="right" vertical="top"/>
    </xf>
    <xf numFmtId="165" fontId="3" fillId="0" borderId="1" xfId="2" applyFont="1" applyFill="1" applyBorder="1" applyAlignment="1" applyProtection="1">
      <alignment horizontal="center" vertical="top"/>
    </xf>
    <xf numFmtId="0" fontId="22" fillId="2" borderId="1" xfId="0" applyFont="1" applyFill="1" applyBorder="1" applyAlignment="1" applyProtection="1">
      <alignment horizontal="left" vertical="top"/>
    </xf>
    <xf numFmtId="2" fontId="6" fillId="2" borderId="1" xfId="2" applyNumberFormat="1" applyFont="1" applyFill="1" applyBorder="1" applyAlignment="1" applyProtection="1">
      <alignment horizontal="right"/>
    </xf>
    <xf numFmtId="165" fontId="6" fillId="2" borderId="1" xfId="2" applyFont="1" applyFill="1" applyBorder="1" applyAlignment="1" applyProtection="1">
      <alignment horizontal="center"/>
    </xf>
    <xf numFmtId="0" fontId="1" fillId="0" borderId="1" xfId="3" applyFont="1" applyFill="1" applyBorder="1" applyAlignment="1" applyProtection="1">
      <alignment horizontal="left" vertical="top"/>
    </xf>
    <xf numFmtId="2" fontId="3" fillId="0" borderId="1" xfId="3" applyNumberFormat="1" applyFont="1" applyBorder="1" applyAlignment="1" applyProtection="1">
      <alignment horizontal="right"/>
    </xf>
    <xf numFmtId="0" fontId="3" fillId="0" borderId="1" xfId="3" applyFont="1" applyBorder="1" applyAlignment="1" applyProtection="1">
      <alignment horizontal="center"/>
    </xf>
    <xf numFmtId="0" fontId="3" fillId="0" borderId="1" xfId="3" applyFont="1" applyFill="1" applyBorder="1" applyAlignment="1" applyProtection="1">
      <alignment horizontal="left" vertical="top"/>
    </xf>
    <xf numFmtId="2" fontId="3" fillId="0" borderId="1" xfId="3" applyNumberFormat="1" applyFont="1" applyFill="1" applyBorder="1" applyAlignment="1" applyProtection="1">
      <alignment horizontal="right" vertical="top"/>
    </xf>
    <xf numFmtId="0" fontId="3" fillId="0" borderId="1" xfId="3" applyFont="1" applyFill="1" applyBorder="1" applyAlignment="1" applyProtection="1">
      <alignment horizontal="center" vertical="top"/>
    </xf>
    <xf numFmtId="0" fontId="5" fillId="2" borderId="0" xfId="0" applyFont="1" applyFill="1" applyAlignment="1" applyProtection="1">
      <alignment horizontal="left" vertical="top"/>
    </xf>
    <xf numFmtId="4" fontId="7" fillId="0" borderId="1" xfId="0" applyNumberFormat="1" applyFont="1" applyFill="1" applyBorder="1" applyAlignment="1" applyProtection="1">
      <alignment horizontal="right" vertical="top"/>
    </xf>
    <xf numFmtId="2" fontId="5" fillId="2" borderId="1" xfId="0" applyNumberFormat="1" applyFont="1" applyFill="1" applyBorder="1" applyAlignment="1" applyProtection="1">
      <alignment horizontal="right" vertical="top"/>
    </xf>
    <xf numFmtId="0" fontId="5" fillId="2" borderId="1" xfId="0" applyFont="1" applyFill="1" applyBorder="1" applyAlignment="1" applyProtection="1">
      <alignment horizontal="center" vertical="top"/>
    </xf>
    <xf numFmtId="2" fontId="3" fillId="0" borderId="1" xfId="2" applyNumberFormat="1" applyFont="1" applyFill="1" applyBorder="1" applyAlignment="1" applyProtection="1">
      <alignment horizontal="right" vertical="center"/>
    </xf>
    <xf numFmtId="165" fontId="3" fillId="0" borderId="1" xfId="2" applyFont="1" applyFill="1" applyBorder="1" applyAlignment="1" applyProtection="1">
      <alignment horizontal="center" vertical="center"/>
    </xf>
    <xf numFmtId="165" fontId="1" fillId="0" borderId="1" xfId="2" applyFont="1" applyFill="1" applyBorder="1" applyAlignment="1" applyProtection="1">
      <alignment horizontal="left" vertical="center"/>
    </xf>
    <xf numFmtId="2" fontId="3" fillId="0" borderId="1" xfId="0" applyNumberFormat="1" applyFont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vertical="center"/>
    </xf>
    <xf numFmtId="0" fontId="10" fillId="2" borderId="1" xfId="0" applyFont="1" applyFill="1" applyBorder="1" applyAlignment="1" applyProtection="1">
      <alignment horizontal="left" vertical="top"/>
    </xf>
    <xf numFmtId="4" fontId="7" fillId="0" borderId="1" xfId="0" applyNumberFormat="1" applyFont="1" applyBorder="1" applyAlignment="1" applyProtection="1">
      <alignment vertical="center"/>
    </xf>
    <xf numFmtId="165" fontId="1" fillId="0" borderId="1" xfId="2" applyFont="1" applyFill="1" applyBorder="1" applyAlignment="1" applyProtection="1">
      <alignment vertical="center"/>
    </xf>
    <xf numFmtId="4" fontId="6" fillId="0" borderId="2" xfId="0" applyNumberFormat="1" applyFont="1" applyFill="1" applyBorder="1" applyAlignment="1" applyProtection="1">
      <alignment vertical="top"/>
    </xf>
    <xf numFmtId="0" fontId="5" fillId="0" borderId="13" xfId="0" applyFont="1" applyFill="1" applyBorder="1" applyAlignment="1" applyProtection="1">
      <alignment vertical="top"/>
    </xf>
    <xf numFmtId="0" fontId="5" fillId="0" borderId="3" xfId="0" applyFont="1" applyFill="1" applyBorder="1" applyAlignment="1" applyProtection="1">
      <alignment vertical="top"/>
    </xf>
    <xf numFmtId="0" fontId="7" fillId="0" borderId="1" xfId="0" applyFont="1" applyFill="1" applyBorder="1" applyAlignment="1" applyProtection="1">
      <alignment horizontal="left" vertical="top"/>
      <protection locked="0"/>
    </xf>
    <xf numFmtId="0" fontId="3" fillId="0" borderId="1" xfId="0" applyFont="1" applyFill="1" applyBorder="1" applyAlignment="1" applyProtection="1">
      <alignment horizontal="left" vertical="top"/>
      <protection locked="0"/>
    </xf>
    <xf numFmtId="0" fontId="1" fillId="0" borderId="1" xfId="0" applyFont="1" applyFill="1" applyBorder="1" applyAlignment="1" applyProtection="1">
      <alignment horizontal="left" vertical="top"/>
      <protection locked="0"/>
    </xf>
    <xf numFmtId="2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165" fontId="7" fillId="0" borderId="1" xfId="2" applyFont="1" applyFill="1" applyBorder="1" applyAlignment="1" applyProtection="1">
      <alignment horizontal="center" vertical="center"/>
      <protection locked="0"/>
    </xf>
    <xf numFmtId="2" fontId="3" fillId="0" borderId="1" xfId="0" applyNumberFormat="1" applyFont="1" applyFill="1" applyBorder="1" applyAlignment="1" applyProtection="1">
      <alignment horizontal="right" vertical="top"/>
      <protection locked="0"/>
    </xf>
    <xf numFmtId="0" fontId="3" fillId="0" borderId="1" xfId="0" applyFont="1" applyFill="1" applyBorder="1" applyAlignment="1" applyProtection="1">
      <alignment horizontal="center" vertical="top"/>
      <protection locked="0"/>
    </xf>
    <xf numFmtId="2" fontId="3" fillId="0" borderId="1" xfId="2" applyNumberFormat="1" applyFont="1" applyFill="1" applyBorder="1" applyAlignment="1" applyProtection="1">
      <alignment horizontal="right" vertical="top"/>
      <protection locked="0"/>
    </xf>
    <xf numFmtId="165" fontId="3" fillId="0" borderId="1" xfId="2" applyFont="1" applyFill="1" applyBorder="1" applyAlignment="1" applyProtection="1">
      <alignment horizontal="center" vertical="top"/>
      <protection locked="0"/>
    </xf>
    <xf numFmtId="0" fontId="22" fillId="2" borderId="1" xfId="0" applyFont="1" applyFill="1" applyBorder="1" applyAlignment="1" applyProtection="1">
      <alignment horizontal="left" vertical="top"/>
      <protection locked="0"/>
    </xf>
    <xf numFmtId="2" fontId="6" fillId="2" borderId="1" xfId="2" applyNumberFormat="1" applyFont="1" applyFill="1" applyBorder="1" applyAlignment="1" applyProtection="1">
      <alignment horizontal="right"/>
      <protection locked="0"/>
    </xf>
    <xf numFmtId="165" fontId="6" fillId="2" borderId="1" xfId="2" applyFont="1" applyFill="1" applyBorder="1" applyAlignment="1" applyProtection="1">
      <alignment horizontal="center"/>
      <protection locked="0"/>
    </xf>
    <xf numFmtId="0" fontId="1" fillId="0" borderId="1" xfId="3" applyFont="1" applyFill="1" applyBorder="1" applyAlignment="1" applyProtection="1">
      <alignment horizontal="left" vertical="top"/>
      <protection locked="0"/>
    </xf>
    <xf numFmtId="2" fontId="3" fillId="0" borderId="1" xfId="3" applyNumberFormat="1" applyFont="1" applyBorder="1" applyAlignment="1">
      <alignment horizontal="right"/>
    </xf>
    <xf numFmtId="0" fontId="3" fillId="0" borderId="1" xfId="3" applyFont="1" applyBorder="1" applyAlignment="1">
      <alignment horizontal="center"/>
    </xf>
    <xf numFmtId="0" fontId="3" fillId="0" borderId="1" xfId="3" applyFont="1" applyFill="1" applyBorder="1" applyAlignment="1" applyProtection="1">
      <alignment horizontal="left" vertical="top"/>
      <protection locked="0"/>
    </xf>
    <xf numFmtId="2" fontId="3" fillId="0" borderId="1" xfId="3" applyNumberFormat="1" applyFont="1" applyFill="1" applyBorder="1" applyAlignment="1" applyProtection="1">
      <alignment horizontal="right" vertical="top"/>
      <protection locked="0"/>
    </xf>
    <xf numFmtId="0" fontId="3" fillId="0" borderId="1" xfId="3" applyFont="1" applyFill="1" applyBorder="1" applyAlignment="1" applyProtection="1">
      <alignment horizontal="center" vertical="top"/>
      <protection locked="0"/>
    </xf>
    <xf numFmtId="2" fontId="5" fillId="2" borderId="1" xfId="0" applyNumberFormat="1" applyFont="1" applyFill="1" applyBorder="1" applyAlignment="1" applyProtection="1">
      <alignment horizontal="right" vertical="top"/>
      <protection locked="0"/>
    </xf>
    <xf numFmtId="0" fontId="5" fillId="2" borderId="1" xfId="0" applyFont="1" applyFill="1" applyBorder="1" applyAlignment="1" applyProtection="1">
      <alignment horizontal="center" vertical="top"/>
      <protection locked="0"/>
    </xf>
    <xf numFmtId="0" fontId="5" fillId="2" borderId="1" xfId="0" applyFont="1" applyFill="1" applyBorder="1" applyAlignment="1" applyProtection="1">
      <alignment horizontal="left" vertical="top"/>
      <protection locked="0"/>
    </xf>
    <xf numFmtId="2" fontId="3" fillId="0" borderId="1" xfId="2" applyNumberFormat="1" applyFont="1" applyFill="1" applyBorder="1" applyAlignment="1" applyProtection="1">
      <alignment horizontal="right" vertical="center"/>
      <protection locked="0"/>
    </xf>
    <xf numFmtId="165" fontId="3" fillId="0" borderId="1" xfId="2" applyFont="1" applyFill="1" applyBorder="1" applyAlignment="1" applyProtection="1">
      <alignment horizontal="center" vertical="center"/>
      <protection locked="0"/>
    </xf>
    <xf numFmtId="165" fontId="1" fillId="0" borderId="1" xfId="2" applyFont="1" applyFill="1" applyBorder="1" applyAlignment="1" applyProtection="1">
      <alignment horizontal="left" vertical="center"/>
      <protection locked="0"/>
    </xf>
    <xf numFmtId="2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65" fontId="1" fillId="0" borderId="1" xfId="2" applyFont="1" applyFill="1" applyBorder="1" applyAlignment="1">
      <alignment vertical="center"/>
    </xf>
    <xf numFmtId="4" fontId="7" fillId="0" borderId="3" xfId="2" applyNumberFormat="1" applyFont="1" applyFill="1" applyBorder="1" applyAlignment="1" applyProtection="1">
      <alignment vertical="center"/>
      <protection locked="0"/>
    </xf>
    <xf numFmtId="4" fontId="6" fillId="0" borderId="1" xfId="2" applyNumberFormat="1" applyFont="1" applyFill="1" applyBorder="1" applyAlignment="1" applyProtection="1">
      <alignment horizontal="center" vertical="center"/>
      <protection locked="0"/>
    </xf>
    <xf numFmtId="4" fontId="6" fillId="2" borderId="1" xfId="2" applyNumberFormat="1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vertical="center"/>
      <protection locked="0"/>
    </xf>
    <xf numFmtId="4" fontId="3" fillId="0" borderId="1" xfId="2" applyNumberFormat="1" applyFont="1" applyFill="1" applyBorder="1" applyAlignment="1" applyProtection="1">
      <alignment vertical="center"/>
      <protection locked="0"/>
    </xf>
    <xf numFmtId="165" fontId="5" fillId="0" borderId="1" xfId="1" applyNumberFormat="1" applyFont="1" applyFill="1" applyBorder="1" applyProtection="1"/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4" fontId="3" fillId="0" borderId="1" xfId="0" applyNumberFormat="1" applyFont="1" applyFill="1" applyBorder="1"/>
    <xf numFmtId="165" fontId="7" fillId="0" borderId="1" xfId="2" applyFont="1" applyFill="1" applyBorder="1" applyAlignment="1" applyProtection="1">
      <alignment horizontal="center" vertical="top"/>
      <protection locked="0"/>
    </xf>
    <xf numFmtId="0" fontId="5" fillId="0" borderId="1" xfId="0" applyFont="1" applyFill="1" applyBorder="1" applyAlignment="1" applyProtection="1">
      <alignment horizontal="center" vertical="top"/>
      <protection locked="0"/>
    </xf>
    <xf numFmtId="4" fontId="5" fillId="0" borderId="1" xfId="0" applyNumberFormat="1" applyFont="1" applyFill="1" applyBorder="1" applyAlignment="1" applyProtection="1">
      <alignment horizontal="left" vertical="top"/>
      <protection locked="0"/>
    </xf>
    <xf numFmtId="0" fontId="9" fillId="0" borderId="1" xfId="0" applyFont="1" applyFill="1" applyBorder="1" applyAlignment="1" applyProtection="1">
      <alignment horizontal="left" vertical="top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24" fillId="0" borderId="1" xfId="0" applyFont="1" applyFill="1" applyBorder="1" applyAlignment="1" applyProtection="1">
      <alignment horizontal="left" vertical="top"/>
      <protection locked="0"/>
    </xf>
    <xf numFmtId="165" fontId="3" fillId="0" borderId="1" xfId="2" applyFont="1" applyFill="1" applyBorder="1" applyAlignment="1" applyProtection="1">
      <alignment horizontal="left" vertical="center"/>
      <protection locked="0"/>
    </xf>
    <xf numFmtId="165" fontId="3" fillId="0" borderId="1" xfId="2" applyFont="1" applyBorder="1" applyAlignment="1">
      <alignment vertical="center"/>
    </xf>
    <xf numFmtId="165" fontId="3" fillId="0" borderId="1" xfId="2" applyFont="1" applyBorder="1" applyAlignment="1">
      <alignment horizontal="center" vertical="center"/>
    </xf>
    <xf numFmtId="165" fontId="1" fillId="0" borderId="1" xfId="2" applyFont="1" applyBorder="1" applyAlignment="1">
      <alignment vertical="center"/>
    </xf>
    <xf numFmtId="4" fontId="6" fillId="0" borderId="1" xfId="2" applyNumberFormat="1" applyFont="1" applyBorder="1" applyAlignment="1">
      <alignment horizontal="center" vertical="center"/>
    </xf>
    <xf numFmtId="165" fontId="6" fillId="0" borderId="1" xfId="2" applyFont="1" applyBorder="1" applyAlignment="1">
      <alignment horizontal="center" vertical="center"/>
    </xf>
    <xf numFmtId="4" fontId="3" fillId="0" borderId="1" xfId="2" applyNumberFormat="1" applyFont="1" applyBorder="1" applyAlignment="1">
      <alignment horizontal="right" vertical="center"/>
    </xf>
    <xf numFmtId="165" fontId="1" fillId="4" borderId="1" xfId="2" applyFont="1" applyFill="1" applyBorder="1" applyAlignment="1">
      <alignment vertical="center"/>
    </xf>
    <xf numFmtId="4" fontId="6" fillId="4" borderId="1" xfId="2" applyNumberFormat="1" applyFont="1" applyFill="1" applyBorder="1" applyAlignment="1">
      <alignment horizontal="right" vertical="center"/>
    </xf>
    <xf numFmtId="165" fontId="6" fillId="4" borderId="1" xfId="2" applyFont="1" applyFill="1" applyBorder="1" applyAlignment="1">
      <alignment horizontal="center" vertical="center"/>
    </xf>
    <xf numFmtId="4" fontId="6" fillId="0" borderId="1" xfId="2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 applyProtection="1">
      <alignment vertical="top"/>
      <protection locked="0"/>
    </xf>
    <xf numFmtId="4" fontId="3" fillId="0" borderId="1" xfId="0" applyNumberFormat="1" applyFont="1" applyBorder="1" applyAlignment="1" applyProtection="1">
      <protection locked="0"/>
    </xf>
    <xf numFmtId="4" fontId="6" fillId="2" borderId="1" xfId="2" applyNumberFormat="1" applyFont="1" applyFill="1" applyBorder="1" applyAlignment="1" applyProtection="1">
      <protection locked="0"/>
    </xf>
    <xf numFmtId="4" fontId="3" fillId="0" borderId="1" xfId="3" applyNumberFormat="1" applyFont="1" applyBorder="1" applyAlignment="1" applyProtection="1">
      <protection locked="0"/>
    </xf>
    <xf numFmtId="4" fontId="3" fillId="0" borderId="1" xfId="3" applyNumberFormat="1" applyFont="1" applyFill="1" applyBorder="1" applyAlignment="1" applyProtection="1">
      <alignment vertical="top"/>
      <protection locked="0"/>
    </xf>
    <xf numFmtId="4" fontId="3" fillId="0" borderId="1" xfId="3" applyNumberFormat="1" applyFont="1" applyFill="1" applyBorder="1" applyAlignment="1" applyProtection="1">
      <protection locked="0"/>
    </xf>
    <xf numFmtId="4" fontId="3" fillId="0" borderId="1" xfId="2" applyNumberFormat="1" applyFont="1" applyFill="1" applyBorder="1" applyAlignment="1" applyProtection="1">
      <protection locked="0"/>
    </xf>
    <xf numFmtId="7" fontId="5" fillId="0" borderId="1" xfId="1" applyNumberFormat="1" applyFont="1" applyFill="1" applyBorder="1" applyProtection="1"/>
    <xf numFmtId="10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5" fillId="2" borderId="7" xfId="2" applyFont="1" applyFill="1" applyBorder="1" applyAlignment="1" applyProtection="1">
      <alignment horizontal="center" vertical="center"/>
    </xf>
    <xf numFmtId="165" fontId="5" fillId="2" borderId="9" xfId="2" applyFont="1" applyFill="1" applyBorder="1" applyAlignment="1" applyProtection="1">
      <alignment horizontal="center" vertical="center"/>
    </xf>
    <xf numFmtId="165" fontId="5" fillId="2" borderId="8" xfId="2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</xf>
    <xf numFmtId="4" fontId="3" fillId="3" borderId="4" xfId="0" applyNumberFormat="1" applyFont="1" applyFill="1" applyBorder="1" applyAlignment="1" applyProtection="1">
      <alignment horizontal="center" vertical="center" wrapText="1"/>
    </xf>
    <xf numFmtId="4" fontId="3" fillId="3" borderId="5" xfId="0" applyNumberFormat="1" applyFont="1" applyFill="1" applyBorder="1" applyAlignment="1" applyProtection="1">
      <alignment horizontal="center" vertical="center" wrapText="1"/>
    </xf>
    <xf numFmtId="4" fontId="3" fillId="3" borderId="6" xfId="0" applyNumberFormat="1" applyFont="1" applyFill="1" applyBorder="1" applyAlignment="1" applyProtection="1">
      <alignment horizontal="center" vertical="center" wrapText="1"/>
    </xf>
    <xf numFmtId="4" fontId="2" fillId="0" borderId="4" xfId="1" applyNumberFormat="1" applyFont="1" applyFill="1" applyBorder="1" applyAlignment="1" applyProtection="1">
      <alignment horizontal="center" vertical="center" wrapText="1"/>
    </xf>
    <xf numFmtId="4" fontId="2" fillId="0" borderId="5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3" fillId="0" borderId="6" xfId="0" applyNumberFormat="1" applyFont="1" applyFill="1" applyBorder="1" applyAlignment="1" applyProtection="1">
      <alignment horizontal="center" vertical="center" wrapText="1"/>
    </xf>
    <xf numFmtId="10" fontId="3" fillId="3" borderId="5" xfId="0" applyNumberFormat="1" applyFont="1" applyFill="1" applyBorder="1" applyAlignment="1" applyProtection="1">
      <alignment horizontal="center" vertical="center" wrapText="1"/>
    </xf>
    <xf numFmtId="10" fontId="3" fillId="3" borderId="6" xfId="0" applyNumberFormat="1" applyFont="1" applyFill="1" applyBorder="1" applyAlignment="1" applyProtection="1">
      <alignment horizontal="center" vertical="center" wrapText="1"/>
    </xf>
    <xf numFmtId="2" fontId="18" fillId="0" borderId="0" xfId="0" applyNumberFormat="1" applyFont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Border="1" applyProtection="1"/>
    <xf numFmtId="0" fontId="3" fillId="0" borderId="6" xfId="0" applyFont="1" applyBorder="1" applyProtection="1"/>
    <xf numFmtId="4" fontId="3" fillId="0" borderId="4" xfId="0" applyNumberFormat="1" applyFont="1" applyFill="1" applyBorder="1" applyAlignment="1" applyProtection="1">
      <alignment horizontal="center" vertical="center"/>
    </xf>
    <xf numFmtId="4" fontId="3" fillId="0" borderId="5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4" fontId="3" fillId="3" borderId="1" xfId="0" applyNumberFormat="1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4" fontId="6" fillId="0" borderId="0" xfId="2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5" fillId="0" borderId="0" xfId="2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165" fontId="6" fillId="0" borderId="0" xfId="2" applyFont="1" applyAlignment="1">
      <alignment horizontal="center" vertical="center"/>
    </xf>
    <xf numFmtId="4" fontId="7" fillId="3" borderId="5" xfId="0" applyNumberFormat="1" applyFont="1" applyFill="1" applyBorder="1" applyAlignment="1" applyProtection="1">
      <alignment horizontal="center" vertical="center" wrapText="1"/>
    </xf>
    <xf numFmtId="4" fontId="7" fillId="3" borderId="6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3" xfId="0" applyFont="1" applyFill="1" applyBorder="1" applyAlignment="1" applyProtection="1">
      <alignment horizontal="left" vertical="top"/>
    </xf>
    <xf numFmtId="0" fontId="3" fillId="0" borderId="5" xfId="0" applyFont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2" fontId="3" fillId="0" borderId="4" xfId="0" applyNumberFormat="1" applyFont="1" applyFill="1" applyBorder="1" applyAlignment="1" applyProtection="1">
      <alignment horizontal="right" vertical="center"/>
    </xf>
    <xf numFmtId="2" fontId="3" fillId="0" borderId="5" xfId="0" applyNumberFormat="1" applyFont="1" applyFill="1" applyBorder="1" applyAlignment="1" applyProtection="1">
      <alignment horizontal="right" vertical="center"/>
    </xf>
    <xf numFmtId="2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4" fontId="1" fillId="0" borderId="4" xfId="1" applyNumberFormat="1" applyFont="1" applyFill="1" applyBorder="1" applyAlignment="1" applyProtection="1">
      <alignment horizontal="center" vertical="center" wrapText="1"/>
    </xf>
    <xf numFmtId="4" fontId="1" fillId="0" borderId="5" xfId="1" applyNumberFormat="1" applyFont="1" applyFill="1" applyBorder="1" applyAlignment="1" applyProtection="1">
      <alignment horizontal="center" vertical="center" wrapText="1"/>
    </xf>
    <xf numFmtId="4" fontId="1" fillId="0" borderId="6" xfId="1" applyNumberFormat="1" applyFont="1" applyFill="1" applyBorder="1" applyAlignment="1" applyProtection="1">
      <alignment horizontal="center" vertical="center" wrapText="1"/>
    </xf>
    <xf numFmtId="4" fontId="7" fillId="3" borderId="7" xfId="0" applyNumberFormat="1" applyFont="1" applyFill="1" applyBorder="1" applyAlignment="1" applyProtection="1">
      <alignment horizontal="center" vertical="center" wrapText="1"/>
    </xf>
    <xf numFmtId="4" fontId="7" fillId="3" borderId="8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0" borderId="3" xfId="0" applyNumberFormat="1" applyFont="1" applyFill="1" applyBorder="1" applyAlignment="1" applyProtection="1">
      <alignment horizontal="center" vertical="top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</cellXfs>
  <cellStyles count="4">
    <cellStyle name="Moeda" xfId="1" builtinId="4"/>
    <cellStyle name="Normal" xfId="0" builtinId="0"/>
    <cellStyle name="Normal 2" xfId="3"/>
    <cellStyle name="Separador de milhares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83"/>
  <sheetViews>
    <sheetView showZeros="0" zoomScale="96" zoomScaleNormal="96" zoomScaleSheetLayoutView="95" workbookViewId="0">
      <selection activeCell="K12" sqref="K12"/>
    </sheetView>
  </sheetViews>
  <sheetFormatPr defaultColWidth="12.7109375" defaultRowHeight="12.75"/>
  <cols>
    <col min="1" max="1" width="103.5703125" style="1" bestFit="1" customWidth="1"/>
    <col min="2" max="2" width="10.28515625" style="31" customWidth="1"/>
    <col min="3" max="3" width="4.7109375" style="31" customWidth="1"/>
    <col min="4" max="4" width="12.28515625" style="27" customWidth="1"/>
    <col min="5" max="5" width="12.85546875" style="27" bestFit="1" customWidth="1"/>
    <col min="6" max="6" width="12" style="27" customWidth="1"/>
    <col min="7" max="7" width="12.7109375" style="27" bestFit="1" customWidth="1"/>
    <col min="8" max="8" width="12.5703125" style="27" customWidth="1"/>
    <col min="9" max="9" width="12.7109375" style="27" bestFit="1" customWidth="1"/>
    <col min="10" max="10" width="12.28515625" style="27" customWidth="1"/>
    <col min="11" max="11" width="9.7109375" style="4" customWidth="1"/>
    <col min="12" max="12" width="13.28515625" style="27" customWidth="1"/>
    <col min="13" max="13" width="25.42578125" style="30" bestFit="1" customWidth="1"/>
    <col min="14" max="14" width="12.7109375" style="1"/>
    <col min="15" max="15" width="13.7109375" style="1" bestFit="1" customWidth="1"/>
    <col min="16" max="16384" width="12.7109375" style="1"/>
  </cols>
  <sheetData>
    <row r="1" spans="1:20" ht="10.5" customHeight="1">
      <c r="A1" s="251" t="s">
        <v>30</v>
      </c>
      <c r="B1" s="251"/>
      <c r="C1" s="251"/>
      <c r="E1" s="1"/>
      <c r="G1" s="1"/>
      <c r="H1" s="1"/>
      <c r="I1" s="1"/>
      <c r="J1" s="5"/>
      <c r="K1" s="24"/>
      <c r="L1" s="1"/>
      <c r="M1" s="25"/>
      <c r="P1" s="3"/>
      <c r="Q1" s="3"/>
      <c r="R1" s="3"/>
      <c r="S1" s="3"/>
      <c r="T1" s="3"/>
    </row>
    <row r="2" spans="1:20" ht="9" customHeight="1">
      <c r="A2" s="251"/>
      <c r="B2" s="251"/>
      <c r="C2" s="251"/>
      <c r="E2" s="1"/>
      <c r="G2" s="1"/>
      <c r="H2" s="1"/>
      <c r="I2" s="1"/>
      <c r="J2" s="5"/>
      <c r="K2" s="24"/>
      <c r="L2" s="1"/>
      <c r="M2" s="25"/>
      <c r="P2" s="3"/>
      <c r="Q2" s="3"/>
      <c r="R2" s="3"/>
      <c r="S2" s="3"/>
      <c r="T2" s="3"/>
    </row>
    <row r="3" spans="1:20" ht="3" customHeight="1">
      <c r="A3" s="251"/>
      <c r="B3" s="251"/>
      <c r="C3" s="251"/>
      <c r="E3" s="1"/>
      <c r="G3" s="1"/>
      <c r="H3" s="1"/>
      <c r="I3" s="1"/>
      <c r="J3" s="5"/>
      <c r="K3" s="24"/>
      <c r="L3" s="1"/>
      <c r="M3" s="25"/>
      <c r="P3" s="3"/>
      <c r="Q3" s="3"/>
      <c r="R3" s="3"/>
      <c r="S3" s="3"/>
      <c r="T3" s="3"/>
    </row>
    <row r="4" spans="1:20" ht="7.5" customHeight="1">
      <c r="A4" s="251"/>
      <c r="B4" s="251"/>
      <c r="C4" s="251"/>
      <c r="E4" s="1"/>
      <c r="G4" s="1"/>
      <c r="H4" s="1"/>
      <c r="I4" s="1"/>
      <c r="J4" s="5"/>
      <c r="K4" s="24"/>
      <c r="L4" s="1"/>
      <c r="M4" s="25"/>
      <c r="P4" s="3"/>
      <c r="Q4" s="3"/>
      <c r="R4" s="3"/>
      <c r="S4" s="3"/>
      <c r="T4" s="3"/>
    </row>
    <row r="5" spans="1:20" ht="6.75" customHeight="1">
      <c r="A5" s="251"/>
      <c r="B5" s="251"/>
      <c r="C5" s="251"/>
    </row>
    <row r="6" spans="1:20">
      <c r="A6" s="36" t="s">
        <v>29</v>
      </c>
      <c r="B6" s="27"/>
      <c r="C6" s="27"/>
    </row>
    <row r="7" spans="1:20">
      <c r="A7" s="36" t="s">
        <v>29</v>
      </c>
      <c r="B7" s="27"/>
      <c r="C7" s="27"/>
    </row>
    <row r="8" spans="1:20">
      <c r="B8" s="27"/>
      <c r="C8" s="27"/>
    </row>
    <row r="9" spans="1:20">
      <c r="A9" s="252" t="s">
        <v>15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</row>
    <row r="10" spans="1:20">
      <c r="A10" s="255"/>
      <c r="B10" s="256"/>
      <c r="C10" s="256"/>
      <c r="D10" s="256"/>
      <c r="E10" s="256"/>
      <c r="F10" s="256"/>
      <c r="G10" s="256"/>
      <c r="H10" s="256"/>
      <c r="I10" s="256"/>
      <c r="J10" s="256"/>
      <c r="K10" s="256"/>
      <c r="L10" s="256"/>
      <c r="M10" s="257"/>
    </row>
    <row r="11" spans="1:20" ht="15.75">
      <c r="A11" s="66" t="s">
        <v>194</v>
      </c>
      <c r="B11" s="67" t="s">
        <v>54</v>
      </c>
      <c r="C11" s="68"/>
      <c r="D11" s="68"/>
      <c r="E11" s="68"/>
      <c r="F11" s="68"/>
      <c r="G11" s="69"/>
      <c r="H11" s="3"/>
      <c r="I11" s="3"/>
      <c r="J11" s="3"/>
      <c r="K11" s="1"/>
      <c r="L11" s="1"/>
      <c r="M11" s="1"/>
    </row>
    <row r="12" spans="1:20" ht="15.75">
      <c r="A12" s="67" t="s">
        <v>55</v>
      </c>
      <c r="B12" s="67" t="s">
        <v>56</v>
      </c>
      <c r="C12" s="68"/>
      <c r="D12" s="68"/>
      <c r="E12" s="69"/>
      <c r="F12" s="70"/>
      <c r="G12" s="71"/>
      <c r="H12" s="3"/>
      <c r="I12" s="3"/>
      <c r="J12" s="70" t="s">
        <v>18</v>
      </c>
      <c r="K12" s="135"/>
      <c r="L12" s="1"/>
      <c r="M12" s="1"/>
    </row>
    <row r="13" spans="1:20">
      <c r="A13" s="258" t="s">
        <v>5</v>
      </c>
      <c r="B13" s="261" t="s">
        <v>6</v>
      </c>
      <c r="C13" s="261" t="s">
        <v>7</v>
      </c>
      <c r="D13" s="247" t="s">
        <v>2</v>
      </c>
      <c r="E13" s="247"/>
      <c r="F13" s="264" t="s">
        <v>3</v>
      </c>
      <c r="G13" s="264"/>
      <c r="H13" s="241" t="s">
        <v>1</v>
      </c>
      <c r="I13" s="241" t="s">
        <v>12</v>
      </c>
      <c r="J13" s="265" t="s">
        <v>4</v>
      </c>
      <c r="K13" s="266"/>
      <c r="L13" s="241" t="s">
        <v>16</v>
      </c>
      <c r="M13" s="244" t="s">
        <v>17</v>
      </c>
    </row>
    <row r="14" spans="1:20">
      <c r="A14" s="259"/>
      <c r="B14" s="262"/>
      <c r="C14" s="262"/>
      <c r="D14" s="247" t="s">
        <v>13</v>
      </c>
      <c r="E14" s="241" t="s">
        <v>14</v>
      </c>
      <c r="F14" s="241" t="s">
        <v>13</v>
      </c>
      <c r="G14" s="241" t="s">
        <v>14</v>
      </c>
      <c r="H14" s="242"/>
      <c r="I14" s="242"/>
      <c r="J14" s="242" t="s">
        <v>8</v>
      </c>
      <c r="K14" s="249" t="s">
        <v>9</v>
      </c>
      <c r="L14" s="242"/>
      <c r="M14" s="245"/>
    </row>
    <row r="15" spans="1:20">
      <c r="A15" s="260"/>
      <c r="B15" s="263"/>
      <c r="C15" s="263"/>
      <c r="D15" s="248"/>
      <c r="E15" s="243"/>
      <c r="F15" s="243"/>
      <c r="G15" s="243"/>
      <c r="H15" s="243"/>
      <c r="I15" s="243"/>
      <c r="J15" s="243"/>
      <c r="K15" s="250"/>
      <c r="L15" s="243"/>
      <c r="M15" s="246"/>
    </row>
    <row r="16" spans="1:20" ht="15" customHeight="1">
      <c r="A16" s="18" t="s">
        <v>24</v>
      </c>
      <c r="B16" s="28"/>
      <c r="C16" s="32"/>
      <c r="D16" s="33"/>
      <c r="E16" s="28"/>
      <c r="F16" s="33"/>
      <c r="G16" s="28"/>
      <c r="H16" s="28"/>
      <c r="I16" s="28"/>
      <c r="J16" s="33"/>
      <c r="K16" s="19"/>
      <c r="L16" s="28"/>
      <c r="M16" s="235">
        <f>SUM(L17:L27)</f>
        <v>0</v>
      </c>
    </row>
    <row r="17" spans="1:256" ht="15" customHeight="1">
      <c r="A17" s="43" t="s">
        <v>38</v>
      </c>
      <c r="B17" s="45"/>
      <c r="C17" s="59"/>
      <c r="D17" s="50"/>
      <c r="E17" s="52"/>
      <c r="F17" s="50"/>
      <c r="G17" s="52"/>
      <c r="H17" s="52"/>
      <c r="I17" s="52"/>
      <c r="J17" s="53"/>
      <c r="K17" s="20"/>
      <c r="L17" s="52">
        <f t="shared" ref="L17:L27" si="0">I17+J17</f>
        <v>0</v>
      </c>
      <c r="M17" s="51"/>
    </row>
    <row r="18" spans="1:256" ht="15" customHeight="1">
      <c r="A18" s="43" t="s">
        <v>27</v>
      </c>
      <c r="B18" s="61"/>
      <c r="C18" s="44"/>
      <c r="D18" s="61"/>
      <c r="E18" s="29"/>
      <c r="F18" s="34"/>
      <c r="G18" s="29"/>
      <c r="H18" s="29"/>
      <c r="I18" s="29"/>
      <c r="J18" s="53"/>
      <c r="K18" s="20"/>
      <c r="L18" s="29">
        <f t="shared" si="0"/>
        <v>0</v>
      </c>
      <c r="M18" s="51"/>
    </row>
    <row r="19" spans="1:256" ht="15" customHeight="1">
      <c r="A19" s="172" t="s">
        <v>145</v>
      </c>
      <c r="B19" s="61">
        <v>7</v>
      </c>
      <c r="C19" s="44" t="s">
        <v>28</v>
      </c>
      <c r="D19" s="228"/>
      <c r="E19" s="29">
        <f>D19*B19</f>
        <v>0</v>
      </c>
      <c r="F19" s="228"/>
      <c r="G19" s="29">
        <f>F19*B19</f>
        <v>0</v>
      </c>
      <c r="H19" s="29">
        <f>+D19+F19</f>
        <v>0</v>
      </c>
      <c r="I19" s="29">
        <f>E19+G19</f>
        <v>0</v>
      </c>
      <c r="J19" s="53">
        <f t="shared" ref="J19:J27" si="1">K19*I19</f>
        <v>0</v>
      </c>
      <c r="K19" s="20">
        <f t="shared" ref="K19:K27" si="2">$K$12</f>
        <v>0</v>
      </c>
      <c r="L19" s="29">
        <f t="shared" si="0"/>
        <v>0</v>
      </c>
      <c r="M19" s="51"/>
    </row>
    <row r="20" spans="1:256" ht="15" customHeight="1">
      <c r="A20" s="173" t="s">
        <v>195</v>
      </c>
      <c r="B20" s="50"/>
      <c r="C20" s="175"/>
      <c r="D20" s="229"/>
      <c r="E20" s="29"/>
      <c r="F20" s="229"/>
      <c r="G20" s="29"/>
      <c r="H20" s="29"/>
      <c r="I20" s="29"/>
      <c r="J20" s="53"/>
      <c r="K20" s="20"/>
      <c r="L20" s="29">
        <f t="shared" si="0"/>
        <v>0</v>
      </c>
      <c r="M20" s="51"/>
    </row>
    <row r="21" spans="1:256" ht="15" customHeight="1">
      <c r="A21" s="173" t="s">
        <v>196</v>
      </c>
      <c r="B21" s="50"/>
      <c r="C21" s="175"/>
      <c r="D21" s="228"/>
      <c r="E21" s="29"/>
      <c r="F21" s="228"/>
      <c r="G21" s="29"/>
      <c r="H21" s="29"/>
      <c r="I21" s="29"/>
      <c r="J21" s="53"/>
      <c r="K21" s="20"/>
      <c r="L21" s="29">
        <f t="shared" si="0"/>
        <v>0</v>
      </c>
      <c r="M21" s="51"/>
    </row>
    <row r="22" spans="1:256" ht="15.95" customHeight="1">
      <c r="A22" s="171" t="s">
        <v>129</v>
      </c>
      <c r="B22" s="205">
        <v>0.95</v>
      </c>
      <c r="C22" s="206" t="s">
        <v>25</v>
      </c>
      <c r="D22" s="229"/>
      <c r="E22" s="29">
        <f t="shared" ref="E22:E25" si="3">D22*B22</f>
        <v>0</v>
      </c>
      <c r="F22" s="229"/>
      <c r="G22" s="29">
        <f t="shared" ref="G22:G27" si="4">F22*B22</f>
        <v>0</v>
      </c>
      <c r="H22" s="29">
        <f t="shared" ref="H22:H25" si="5">+D22+F22</f>
        <v>0</v>
      </c>
      <c r="I22" s="29">
        <f t="shared" ref="I22:I25" si="6">E22+G22</f>
        <v>0</v>
      </c>
      <c r="J22" s="53">
        <f t="shared" si="1"/>
        <v>0</v>
      </c>
      <c r="K22" s="20">
        <f t="shared" si="2"/>
        <v>0</v>
      </c>
      <c r="L22" s="29">
        <f t="shared" si="0"/>
        <v>0</v>
      </c>
      <c r="M22" s="55"/>
      <c r="R22" s="3"/>
      <c r="S22" s="3"/>
      <c r="T22" s="3"/>
    </row>
    <row r="23" spans="1:256" ht="15.95" customHeight="1">
      <c r="A23" s="172" t="s">
        <v>197</v>
      </c>
      <c r="B23" s="205">
        <v>0.95</v>
      </c>
      <c r="C23" s="175" t="s">
        <v>25</v>
      </c>
      <c r="D23" s="228"/>
      <c r="E23" s="29">
        <f t="shared" si="3"/>
        <v>0</v>
      </c>
      <c r="F23" s="228"/>
      <c r="G23" s="29">
        <f t="shared" si="4"/>
        <v>0</v>
      </c>
      <c r="H23" s="29">
        <f t="shared" si="5"/>
        <v>0</v>
      </c>
      <c r="I23" s="29">
        <f t="shared" si="6"/>
        <v>0</v>
      </c>
      <c r="J23" s="53">
        <f t="shared" si="1"/>
        <v>0</v>
      </c>
      <c r="K23" s="20">
        <f t="shared" si="2"/>
        <v>0</v>
      </c>
      <c r="L23" s="29">
        <f t="shared" si="0"/>
        <v>0</v>
      </c>
      <c r="M23" s="55"/>
      <c r="R23" s="3"/>
      <c r="S23" s="3"/>
      <c r="T23" s="3"/>
    </row>
    <row r="24" spans="1:256" s="95" customFormat="1" ht="15.95" customHeight="1">
      <c r="A24" s="172" t="s">
        <v>198</v>
      </c>
      <c r="B24" s="207">
        <v>1.2</v>
      </c>
      <c r="C24" s="175" t="s">
        <v>28</v>
      </c>
      <c r="D24" s="128"/>
      <c r="E24" s="29">
        <f t="shared" si="3"/>
        <v>0</v>
      </c>
      <c r="F24" s="128"/>
      <c r="G24" s="29">
        <f t="shared" si="4"/>
        <v>0</v>
      </c>
      <c r="H24" s="29">
        <f t="shared" si="5"/>
        <v>0</v>
      </c>
      <c r="I24" s="29">
        <f t="shared" si="6"/>
        <v>0</v>
      </c>
      <c r="J24" s="53">
        <f t="shared" si="1"/>
        <v>0</v>
      </c>
      <c r="K24" s="20">
        <f t="shared" si="2"/>
        <v>0</v>
      </c>
      <c r="L24" s="29">
        <f t="shared" si="0"/>
        <v>0</v>
      </c>
      <c r="M24" s="100"/>
    </row>
    <row r="25" spans="1:256" s="95" customFormat="1" ht="15.95" customHeight="1">
      <c r="A25" s="172" t="s">
        <v>199</v>
      </c>
      <c r="B25" s="207">
        <v>1.2</v>
      </c>
      <c r="C25" s="175" t="s">
        <v>25</v>
      </c>
      <c r="D25" s="128"/>
      <c r="E25" s="29">
        <f t="shared" si="3"/>
        <v>0</v>
      </c>
      <c r="F25" s="128"/>
      <c r="G25" s="29">
        <f t="shared" si="4"/>
        <v>0</v>
      </c>
      <c r="H25" s="29">
        <f t="shared" si="5"/>
        <v>0</v>
      </c>
      <c r="I25" s="29">
        <f t="shared" si="6"/>
        <v>0</v>
      </c>
      <c r="J25" s="53">
        <f t="shared" si="1"/>
        <v>0</v>
      </c>
      <c r="K25" s="20">
        <f t="shared" si="2"/>
        <v>0</v>
      </c>
      <c r="L25" s="29">
        <f t="shared" si="0"/>
        <v>0</v>
      </c>
      <c r="M25" s="100"/>
    </row>
    <row r="26" spans="1:256" ht="15" customHeight="1">
      <c r="A26" s="173" t="s">
        <v>200</v>
      </c>
      <c r="B26" s="50"/>
      <c r="C26" s="175"/>
      <c r="D26" s="229"/>
      <c r="E26" s="29"/>
      <c r="F26" s="229"/>
      <c r="G26" s="29"/>
      <c r="H26" s="29"/>
      <c r="I26" s="29"/>
      <c r="J26" s="53"/>
      <c r="K26" s="20"/>
      <c r="L26" s="29"/>
      <c r="M26" s="51"/>
    </row>
    <row r="27" spans="1:256" ht="15" customHeight="1">
      <c r="A27" s="172" t="s">
        <v>201</v>
      </c>
      <c r="B27" s="34">
        <v>105.87</v>
      </c>
      <c r="C27" s="178" t="s">
        <v>28</v>
      </c>
      <c r="D27" s="228"/>
      <c r="E27" s="52">
        <f>D27*B27</f>
        <v>0</v>
      </c>
      <c r="F27" s="228"/>
      <c r="G27" s="29">
        <f t="shared" si="4"/>
        <v>0</v>
      </c>
      <c r="H27" s="52">
        <f>+D27+F27</f>
        <v>0</v>
      </c>
      <c r="I27" s="52">
        <f>E27+G27</f>
        <v>0</v>
      </c>
      <c r="J27" s="53">
        <f t="shared" si="1"/>
        <v>0</v>
      </c>
      <c r="K27" s="20">
        <f t="shared" si="2"/>
        <v>0</v>
      </c>
      <c r="L27" s="29">
        <f t="shared" si="0"/>
        <v>0</v>
      </c>
      <c r="M27" s="51"/>
    </row>
    <row r="28" spans="1:256" ht="15" customHeight="1">
      <c r="A28" s="131" t="s">
        <v>119</v>
      </c>
      <c r="B28" s="182"/>
      <c r="C28" s="183"/>
      <c r="D28" s="230"/>
      <c r="E28" s="62"/>
      <c r="F28" s="230"/>
      <c r="G28" s="62"/>
      <c r="H28" s="62"/>
      <c r="I28" s="62"/>
      <c r="J28" s="127"/>
      <c r="K28" s="126"/>
      <c r="L28" s="62"/>
      <c r="M28" s="96">
        <f>SUM(L29:L34)</f>
        <v>0</v>
      </c>
    </row>
    <row r="29" spans="1:256" ht="15" customHeight="1">
      <c r="A29" s="173" t="s">
        <v>202</v>
      </c>
      <c r="B29" s="104"/>
      <c r="C29" s="104"/>
      <c r="D29" s="231"/>
      <c r="E29" s="52"/>
      <c r="F29" s="231"/>
      <c r="G29" s="52"/>
      <c r="H29" s="52"/>
      <c r="I29" s="52"/>
      <c r="J29" s="53"/>
      <c r="K29" s="54"/>
      <c r="L29" s="52"/>
      <c r="M29" s="55"/>
    </row>
    <row r="30" spans="1:256" ht="15" customHeight="1">
      <c r="A30" s="172" t="s">
        <v>203</v>
      </c>
      <c r="B30" s="208">
        <v>30.22</v>
      </c>
      <c r="C30" s="180" t="s">
        <v>35</v>
      </c>
      <c r="D30" s="231"/>
      <c r="E30" s="52">
        <f t="shared" ref="E30:E33" si="7">D30*B30</f>
        <v>0</v>
      </c>
      <c r="F30" s="231"/>
      <c r="G30" s="52">
        <f t="shared" ref="G30:G33" si="8">F30*B30</f>
        <v>0</v>
      </c>
      <c r="H30" s="52">
        <f t="shared" ref="H30:H33" si="9">+D30+F30</f>
        <v>0</v>
      </c>
      <c r="I30" s="52">
        <f t="shared" ref="I30:I33" si="10">E30+G30</f>
        <v>0</v>
      </c>
      <c r="J30" s="53">
        <f t="shared" ref="J30:J33" si="11">K30*I30</f>
        <v>0</v>
      </c>
      <c r="K30" s="20">
        <f t="shared" ref="K30:K33" si="12">$K$12</f>
        <v>0</v>
      </c>
      <c r="L30" s="52">
        <f t="shared" ref="L30:L33" si="13">I30+J30</f>
        <v>0</v>
      </c>
      <c r="M30" s="55"/>
    </row>
    <row r="31" spans="1:256" s="46" customFormat="1" ht="15.75" customHeight="1">
      <c r="A31" s="173" t="s">
        <v>204</v>
      </c>
      <c r="B31" s="208"/>
      <c r="C31" s="180"/>
      <c r="D31" s="231"/>
      <c r="E31" s="52"/>
      <c r="F31" s="231"/>
      <c r="G31" s="52"/>
      <c r="H31" s="52"/>
      <c r="I31" s="52"/>
      <c r="J31" s="53"/>
      <c r="K31" s="20"/>
      <c r="L31" s="52"/>
      <c r="M31" s="5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s="46" customFormat="1" ht="15" customHeight="1">
      <c r="A32" s="173" t="s">
        <v>205</v>
      </c>
      <c r="B32" s="208"/>
      <c r="C32" s="180"/>
      <c r="D32" s="232"/>
      <c r="E32" s="52"/>
      <c r="F32" s="232"/>
      <c r="G32" s="52"/>
      <c r="H32" s="52"/>
      <c r="I32" s="52"/>
      <c r="J32" s="53"/>
      <c r="K32" s="20"/>
      <c r="L32" s="52"/>
      <c r="M32" s="5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</row>
    <row r="33" spans="1:15" ht="12.75" customHeight="1">
      <c r="A33" s="172" t="s">
        <v>206</v>
      </c>
      <c r="B33" s="208">
        <v>19.28</v>
      </c>
      <c r="C33" s="180" t="s">
        <v>35</v>
      </c>
      <c r="D33" s="231"/>
      <c r="E33" s="52">
        <f t="shared" si="7"/>
        <v>0</v>
      </c>
      <c r="F33" s="231"/>
      <c r="G33" s="52">
        <f t="shared" si="8"/>
        <v>0</v>
      </c>
      <c r="H33" s="52">
        <f t="shared" si="9"/>
        <v>0</v>
      </c>
      <c r="I33" s="52">
        <f t="shared" si="10"/>
        <v>0</v>
      </c>
      <c r="J33" s="53">
        <f t="shared" si="11"/>
        <v>0</v>
      </c>
      <c r="K33" s="20">
        <f t="shared" si="12"/>
        <v>0</v>
      </c>
      <c r="L33" s="52">
        <f t="shared" si="13"/>
        <v>0</v>
      </c>
      <c r="M33" s="55"/>
      <c r="O33" s="11"/>
    </row>
    <row r="34" spans="1:15" ht="12.75" customHeight="1">
      <c r="A34" s="172" t="s">
        <v>207</v>
      </c>
      <c r="B34" s="208">
        <v>9.64</v>
      </c>
      <c r="C34" s="180" t="s">
        <v>35</v>
      </c>
      <c r="D34" s="232"/>
      <c r="E34" s="52">
        <f>D34*B34</f>
        <v>0</v>
      </c>
      <c r="F34" s="232"/>
      <c r="G34" s="52">
        <f>F34*B34</f>
        <v>0</v>
      </c>
      <c r="H34" s="52">
        <f>+D34+F34</f>
        <v>0</v>
      </c>
      <c r="I34" s="52">
        <f>E34+G34</f>
        <v>0</v>
      </c>
      <c r="J34" s="53">
        <f>K34*I34</f>
        <v>0</v>
      </c>
      <c r="K34" s="20">
        <f t="shared" ref="K34:K67" si="14">$K$12</f>
        <v>0</v>
      </c>
      <c r="L34" s="52">
        <f>I34+J34</f>
        <v>0</v>
      </c>
      <c r="M34" s="55"/>
      <c r="O34" s="11"/>
    </row>
    <row r="35" spans="1:15" ht="15.75">
      <c r="A35" s="181" t="s">
        <v>172</v>
      </c>
      <c r="B35" s="182"/>
      <c r="C35" s="183"/>
      <c r="D35" s="230"/>
      <c r="E35" s="33"/>
      <c r="F35" s="230"/>
      <c r="G35" s="33"/>
      <c r="H35" s="33"/>
      <c r="I35" s="33"/>
      <c r="J35" s="33"/>
      <c r="K35" s="33"/>
      <c r="L35" s="33"/>
      <c r="M35" s="96">
        <f>SUM(L36:L67)</f>
        <v>0</v>
      </c>
    </row>
    <row r="36" spans="1:15" ht="15.75">
      <c r="A36" s="211" t="s">
        <v>208</v>
      </c>
      <c r="B36" s="210"/>
      <c r="C36" s="209"/>
      <c r="D36" s="231"/>
      <c r="E36" s="52"/>
      <c r="F36" s="231"/>
      <c r="G36" s="52"/>
      <c r="H36" s="52"/>
      <c r="I36" s="52"/>
      <c r="J36" s="53"/>
      <c r="K36" s="20"/>
      <c r="L36" s="52"/>
      <c r="M36" s="55"/>
    </row>
    <row r="37" spans="1:15" ht="15.75">
      <c r="A37" s="211" t="s">
        <v>209</v>
      </c>
      <c r="B37" s="210"/>
      <c r="C37" s="209"/>
      <c r="D37" s="231"/>
      <c r="E37" s="52"/>
      <c r="F37" s="231"/>
      <c r="G37" s="52"/>
      <c r="H37" s="52"/>
      <c r="I37" s="52"/>
      <c r="J37" s="53"/>
      <c r="K37" s="20"/>
      <c r="L37" s="52"/>
      <c r="M37" s="55"/>
    </row>
    <row r="38" spans="1:15">
      <c r="A38" s="172" t="s">
        <v>210</v>
      </c>
      <c r="B38" s="160">
        <v>118.66</v>
      </c>
      <c r="C38" s="160" t="s">
        <v>28</v>
      </c>
      <c r="D38" s="232"/>
      <c r="E38" s="52">
        <f t="shared" ref="E38:E67" si="15">D38*B38</f>
        <v>0</v>
      </c>
      <c r="F38" s="232"/>
      <c r="G38" s="52">
        <f t="shared" ref="G38:G67" si="16">F38*B38</f>
        <v>0</v>
      </c>
      <c r="H38" s="52">
        <f t="shared" ref="H38:H67" si="17">+D38+F38</f>
        <v>0</v>
      </c>
      <c r="I38" s="52">
        <f t="shared" ref="I38:I67" si="18">E38+G38</f>
        <v>0</v>
      </c>
      <c r="J38" s="53">
        <f t="shared" ref="J38:J67" si="19">K38*I38</f>
        <v>0</v>
      </c>
      <c r="K38" s="20">
        <f t="shared" si="14"/>
        <v>0</v>
      </c>
      <c r="L38" s="52">
        <f t="shared" ref="L38:L67" si="20">I38+J38</f>
        <v>0</v>
      </c>
      <c r="M38" s="55"/>
    </row>
    <row r="39" spans="1:15" s="46" customFormat="1">
      <c r="A39" s="212" t="s">
        <v>211</v>
      </c>
      <c r="B39" s="194">
        <v>11</v>
      </c>
      <c r="C39" s="178" t="s">
        <v>50</v>
      </c>
      <c r="D39" s="234"/>
      <c r="E39" s="52">
        <f t="shared" si="15"/>
        <v>0</v>
      </c>
      <c r="F39" s="234"/>
      <c r="G39" s="52">
        <f t="shared" si="16"/>
        <v>0</v>
      </c>
      <c r="H39" s="52">
        <f t="shared" si="17"/>
        <v>0</v>
      </c>
      <c r="I39" s="52">
        <f t="shared" si="18"/>
        <v>0</v>
      </c>
      <c r="J39" s="53">
        <f t="shared" si="19"/>
        <v>0</v>
      </c>
      <c r="K39" s="20">
        <f t="shared" si="14"/>
        <v>0</v>
      </c>
      <c r="L39" s="52">
        <f t="shared" si="20"/>
        <v>0</v>
      </c>
      <c r="M39" s="55"/>
    </row>
    <row r="40" spans="1:15" s="46" customFormat="1">
      <c r="A40" s="213" t="s">
        <v>212</v>
      </c>
      <c r="B40" s="194">
        <v>16</v>
      </c>
      <c r="C40" s="178" t="s">
        <v>50</v>
      </c>
      <c r="D40" s="233"/>
      <c r="E40" s="52">
        <f t="shared" si="15"/>
        <v>0</v>
      </c>
      <c r="F40" s="233"/>
      <c r="G40" s="52">
        <f t="shared" si="16"/>
        <v>0</v>
      </c>
      <c r="H40" s="52">
        <f t="shared" si="17"/>
        <v>0</v>
      </c>
      <c r="I40" s="52">
        <f t="shared" si="18"/>
        <v>0</v>
      </c>
      <c r="J40" s="53">
        <f t="shared" si="19"/>
        <v>0</v>
      </c>
      <c r="K40" s="20">
        <f t="shared" si="14"/>
        <v>0</v>
      </c>
      <c r="L40" s="52">
        <f t="shared" si="20"/>
        <v>0</v>
      </c>
      <c r="M40" s="55"/>
    </row>
    <row r="41" spans="1:15" s="46" customFormat="1" ht="14.25">
      <c r="A41" s="214" t="s">
        <v>213</v>
      </c>
      <c r="B41" s="194">
        <v>1</v>
      </c>
      <c r="C41" s="178" t="s">
        <v>50</v>
      </c>
      <c r="D41" s="232"/>
      <c r="E41" s="52">
        <f t="shared" si="15"/>
        <v>0</v>
      </c>
      <c r="F41" s="232"/>
      <c r="G41" s="52">
        <f t="shared" si="16"/>
        <v>0</v>
      </c>
      <c r="H41" s="52">
        <f t="shared" si="17"/>
        <v>0</v>
      </c>
      <c r="I41" s="52">
        <f t="shared" si="18"/>
        <v>0</v>
      </c>
      <c r="J41" s="53">
        <f t="shared" si="19"/>
        <v>0</v>
      </c>
      <c r="K41" s="20">
        <f t="shared" si="14"/>
        <v>0</v>
      </c>
      <c r="L41" s="52">
        <f t="shared" si="20"/>
        <v>0</v>
      </c>
      <c r="M41" s="55"/>
    </row>
    <row r="42" spans="1:15" s="46" customFormat="1">
      <c r="A42" s="172" t="s">
        <v>214</v>
      </c>
      <c r="B42" s="160">
        <v>5</v>
      </c>
      <c r="C42" s="160" t="s">
        <v>50</v>
      </c>
      <c r="D42" s="234"/>
      <c r="E42" s="52">
        <f t="shared" si="15"/>
        <v>0</v>
      </c>
      <c r="F42" s="234"/>
      <c r="G42" s="52">
        <f t="shared" si="16"/>
        <v>0</v>
      </c>
      <c r="H42" s="52">
        <f t="shared" si="17"/>
        <v>0</v>
      </c>
      <c r="I42" s="52">
        <f t="shared" si="18"/>
        <v>0</v>
      </c>
      <c r="J42" s="53">
        <f t="shared" si="19"/>
        <v>0</v>
      </c>
      <c r="K42" s="20">
        <f t="shared" si="14"/>
        <v>0</v>
      </c>
      <c r="L42" s="52">
        <f t="shared" si="20"/>
        <v>0</v>
      </c>
      <c r="M42" s="55"/>
    </row>
    <row r="43" spans="1:15" ht="13.5" customHeight="1">
      <c r="A43" s="215" t="s">
        <v>215</v>
      </c>
      <c r="B43" s="226">
        <v>1</v>
      </c>
      <c r="C43" s="197" t="s">
        <v>50</v>
      </c>
      <c r="D43" s="231"/>
      <c r="E43" s="52">
        <f t="shared" si="15"/>
        <v>0</v>
      </c>
      <c r="F43" s="231"/>
      <c r="G43" s="52">
        <f t="shared" si="16"/>
        <v>0</v>
      </c>
      <c r="H43" s="52">
        <f t="shared" si="17"/>
        <v>0</v>
      </c>
      <c r="I43" s="52">
        <f t="shared" si="18"/>
        <v>0</v>
      </c>
      <c r="J43" s="53">
        <f t="shared" si="19"/>
        <v>0</v>
      </c>
      <c r="K43" s="20">
        <f t="shared" si="14"/>
        <v>0</v>
      </c>
      <c r="L43" s="52">
        <f t="shared" si="20"/>
        <v>0</v>
      </c>
      <c r="M43" s="55"/>
    </row>
    <row r="44" spans="1:15">
      <c r="A44" s="215" t="s">
        <v>216</v>
      </c>
      <c r="B44" s="226">
        <v>5</v>
      </c>
      <c r="C44" s="197" t="s">
        <v>50</v>
      </c>
      <c r="D44" s="231"/>
      <c r="E44" s="52">
        <f t="shared" si="15"/>
        <v>0</v>
      </c>
      <c r="F44" s="231"/>
      <c r="G44" s="52">
        <f t="shared" si="16"/>
        <v>0</v>
      </c>
      <c r="H44" s="52">
        <f t="shared" si="17"/>
        <v>0</v>
      </c>
      <c r="I44" s="52">
        <f t="shared" si="18"/>
        <v>0</v>
      </c>
      <c r="J44" s="53">
        <f t="shared" si="19"/>
        <v>0</v>
      </c>
      <c r="K44" s="20">
        <f t="shared" si="14"/>
        <v>0</v>
      </c>
      <c r="L44" s="52">
        <f t="shared" si="20"/>
        <v>0</v>
      </c>
      <c r="M44" s="55"/>
    </row>
    <row r="45" spans="1:15">
      <c r="A45" s="195" t="s">
        <v>217</v>
      </c>
      <c r="B45" s="227">
        <v>0</v>
      </c>
      <c r="C45" s="197"/>
      <c r="D45" s="232"/>
      <c r="E45" s="52"/>
      <c r="F45" s="232"/>
      <c r="G45" s="52"/>
      <c r="H45" s="52"/>
      <c r="I45" s="52"/>
      <c r="J45" s="53"/>
      <c r="K45" s="20"/>
      <c r="L45" s="52"/>
      <c r="M45" s="55"/>
    </row>
    <row r="46" spans="1:15">
      <c r="A46" s="215" t="s">
        <v>218</v>
      </c>
      <c r="B46" s="227">
        <v>2</v>
      </c>
      <c r="C46" s="197" t="s">
        <v>50</v>
      </c>
      <c r="D46" s="231"/>
      <c r="E46" s="52">
        <f t="shared" si="15"/>
        <v>0</v>
      </c>
      <c r="F46" s="231"/>
      <c r="G46" s="52">
        <f t="shared" si="16"/>
        <v>0</v>
      </c>
      <c r="H46" s="52">
        <f t="shared" si="17"/>
        <v>0</v>
      </c>
      <c r="I46" s="52">
        <f t="shared" si="18"/>
        <v>0</v>
      </c>
      <c r="J46" s="53">
        <f t="shared" si="19"/>
        <v>0</v>
      </c>
      <c r="K46" s="20">
        <f t="shared" si="14"/>
        <v>0</v>
      </c>
      <c r="L46" s="52">
        <f t="shared" si="20"/>
        <v>0</v>
      </c>
      <c r="M46" s="55"/>
    </row>
    <row r="47" spans="1:15">
      <c r="A47" s="195" t="s">
        <v>219</v>
      </c>
      <c r="B47" s="227">
        <v>0</v>
      </c>
      <c r="C47" s="197"/>
      <c r="D47" s="232"/>
      <c r="E47" s="52"/>
      <c r="F47" s="232"/>
      <c r="G47" s="52"/>
      <c r="H47" s="52"/>
      <c r="I47" s="52"/>
      <c r="J47" s="53"/>
      <c r="K47" s="20"/>
      <c r="L47" s="52"/>
      <c r="M47" s="55"/>
    </row>
    <row r="48" spans="1:15" s="46" customFormat="1" ht="15.75">
      <c r="A48" s="215" t="s">
        <v>220</v>
      </c>
      <c r="B48" s="194">
        <v>2</v>
      </c>
      <c r="C48" s="194" t="s">
        <v>50</v>
      </c>
      <c r="D48" s="228"/>
      <c r="E48" s="52">
        <f t="shared" si="15"/>
        <v>0</v>
      </c>
      <c r="F48" s="228"/>
      <c r="G48" s="52">
        <f t="shared" si="16"/>
        <v>0</v>
      </c>
      <c r="H48" s="52">
        <f t="shared" si="17"/>
        <v>0</v>
      </c>
      <c r="I48" s="52">
        <f t="shared" si="18"/>
        <v>0</v>
      </c>
      <c r="J48" s="53">
        <f t="shared" si="19"/>
        <v>0</v>
      </c>
      <c r="K48" s="20">
        <f t="shared" si="14"/>
        <v>0</v>
      </c>
      <c r="L48" s="52">
        <f t="shared" si="20"/>
        <v>0</v>
      </c>
      <c r="M48" s="96"/>
    </row>
    <row r="49" spans="1:13" ht="15.75">
      <c r="A49" s="173" t="s">
        <v>221</v>
      </c>
      <c r="B49" s="194"/>
      <c r="C49" s="194"/>
      <c r="D49" s="203"/>
      <c r="E49" s="52"/>
      <c r="F49" s="203"/>
      <c r="G49" s="52"/>
      <c r="H49" s="52"/>
      <c r="I49" s="52"/>
      <c r="J49" s="53"/>
      <c r="K49" s="20"/>
      <c r="L49" s="52"/>
      <c r="M49" s="100"/>
    </row>
    <row r="50" spans="1:13" ht="15.75">
      <c r="A50" s="172" t="s">
        <v>222</v>
      </c>
      <c r="B50" s="194">
        <v>4</v>
      </c>
      <c r="C50" s="194" t="s">
        <v>50</v>
      </c>
      <c r="D50" s="199"/>
      <c r="E50" s="52">
        <f t="shared" si="15"/>
        <v>0</v>
      </c>
      <c r="F50" s="203"/>
      <c r="G50" s="52">
        <f t="shared" si="16"/>
        <v>0</v>
      </c>
      <c r="H50" s="52">
        <f t="shared" si="17"/>
        <v>0</v>
      </c>
      <c r="I50" s="52">
        <f t="shared" si="18"/>
        <v>0</v>
      </c>
      <c r="J50" s="53">
        <f t="shared" si="19"/>
        <v>0</v>
      </c>
      <c r="K50" s="20">
        <f t="shared" si="14"/>
        <v>0</v>
      </c>
      <c r="L50" s="52">
        <f t="shared" si="20"/>
        <v>0</v>
      </c>
      <c r="M50" s="100"/>
    </row>
    <row r="51" spans="1:13" ht="15.75">
      <c r="A51" s="195" t="s">
        <v>223</v>
      </c>
      <c r="B51" s="194"/>
      <c r="C51" s="194"/>
      <c r="D51" s="203"/>
      <c r="E51" s="52"/>
      <c r="F51" s="203"/>
      <c r="G51" s="52"/>
      <c r="H51" s="52"/>
      <c r="I51" s="52"/>
      <c r="J51" s="53"/>
      <c r="K51" s="20"/>
      <c r="L51" s="52"/>
      <c r="M51" s="100"/>
    </row>
    <row r="52" spans="1:13" s="46" customFormat="1" ht="15.75">
      <c r="A52" s="173" t="s">
        <v>224</v>
      </c>
      <c r="B52" s="194"/>
      <c r="C52" s="194"/>
      <c r="D52" s="234"/>
      <c r="E52" s="52"/>
      <c r="F52" s="234"/>
      <c r="G52" s="52"/>
      <c r="H52" s="52"/>
      <c r="I52" s="52"/>
      <c r="J52" s="53"/>
      <c r="K52" s="20"/>
      <c r="L52" s="52"/>
      <c r="M52" s="96"/>
    </row>
    <row r="53" spans="1:13" s="46" customFormat="1">
      <c r="A53" s="172" t="s">
        <v>225</v>
      </c>
      <c r="B53" s="194">
        <v>4</v>
      </c>
      <c r="C53" s="194" t="s">
        <v>50</v>
      </c>
      <c r="D53" s="233"/>
      <c r="E53" s="52">
        <f t="shared" si="15"/>
        <v>0</v>
      </c>
      <c r="F53" s="233"/>
      <c r="G53" s="52">
        <f t="shared" si="16"/>
        <v>0</v>
      </c>
      <c r="H53" s="52">
        <f t="shared" si="17"/>
        <v>0</v>
      </c>
      <c r="I53" s="52">
        <f t="shared" si="18"/>
        <v>0</v>
      </c>
      <c r="J53" s="53">
        <f t="shared" si="19"/>
        <v>0</v>
      </c>
      <c r="K53" s="20">
        <f t="shared" si="14"/>
        <v>0</v>
      </c>
      <c r="L53" s="52">
        <f t="shared" si="20"/>
        <v>0</v>
      </c>
      <c r="M53" s="55"/>
    </row>
    <row r="54" spans="1:13" s="46" customFormat="1">
      <c r="A54" s="173" t="s">
        <v>226</v>
      </c>
      <c r="B54" s="194"/>
      <c r="C54" s="194"/>
      <c r="D54" s="232"/>
      <c r="E54" s="52"/>
      <c r="F54" s="232"/>
      <c r="G54" s="52"/>
      <c r="H54" s="52"/>
      <c r="I54" s="52"/>
      <c r="J54" s="53"/>
      <c r="K54" s="20"/>
      <c r="L54" s="52"/>
      <c r="M54" s="55"/>
    </row>
    <row r="55" spans="1:13" s="46" customFormat="1" ht="15.75">
      <c r="A55" s="195" t="s">
        <v>227</v>
      </c>
      <c r="B55" s="194"/>
      <c r="C55" s="194"/>
      <c r="D55" s="234"/>
      <c r="E55" s="52"/>
      <c r="F55" s="234"/>
      <c r="G55" s="52"/>
      <c r="H55" s="52"/>
      <c r="I55" s="52"/>
      <c r="J55" s="53"/>
      <c r="K55" s="20"/>
      <c r="L55" s="52"/>
      <c r="M55" s="96"/>
    </row>
    <row r="56" spans="1:13" ht="13.5" customHeight="1">
      <c r="A56" s="172" t="s">
        <v>228</v>
      </c>
      <c r="B56" s="176">
        <v>4.25</v>
      </c>
      <c r="C56" s="194" t="s">
        <v>28</v>
      </c>
      <c r="D56" s="231"/>
      <c r="E56" s="52">
        <f t="shared" si="15"/>
        <v>0</v>
      </c>
      <c r="F56" s="231"/>
      <c r="G56" s="52">
        <f t="shared" si="16"/>
        <v>0</v>
      </c>
      <c r="H56" s="52">
        <f t="shared" si="17"/>
        <v>0</v>
      </c>
      <c r="I56" s="52">
        <f t="shared" si="18"/>
        <v>0</v>
      </c>
      <c r="J56" s="53">
        <f t="shared" si="19"/>
        <v>0</v>
      </c>
      <c r="K56" s="20">
        <f t="shared" si="14"/>
        <v>0</v>
      </c>
      <c r="L56" s="52">
        <f t="shared" si="20"/>
        <v>0</v>
      </c>
      <c r="M56" s="55"/>
    </row>
    <row r="57" spans="1:13" ht="14.25">
      <c r="A57" s="214" t="s">
        <v>229</v>
      </c>
      <c r="B57" s="160">
        <v>24.26</v>
      </c>
      <c r="C57" s="160" t="s">
        <v>28</v>
      </c>
      <c r="D57" s="231"/>
      <c r="E57" s="52">
        <f t="shared" si="15"/>
        <v>0</v>
      </c>
      <c r="F57" s="231"/>
      <c r="G57" s="52">
        <f t="shared" si="16"/>
        <v>0</v>
      </c>
      <c r="H57" s="52">
        <f t="shared" si="17"/>
        <v>0</v>
      </c>
      <c r="I57" s="52">
        <f t="shared" si="18"/>
        <v>0</v>
      </c>
      <c r="J57" s="53">
        <f t="shared" si="19"/>
        <v>0</v>
      </c>
      <c r="K57" s="20">
        <f t="shared" si="14"/>
        <v>0</v>
      </c>
      <c r="L57" s="52">
        <f t="shared" si="20"/>
        <v>0</v>
      </c>
      <c r="M57" s="55"/>
    </row>
    <row r="58" spans="1:13">
      <c r="A58" s="215" t="s">
        <v>230</v>
      </c>
      <c r="B58" s="194">
        <v>4</v>
      </c>
      <c r="C58" s="194" t="s">
        <v>50</v>
      </c>
      <c r="D58" s="232"/>
      <c r="E58" s="52">
        <f t="shared" si="15"/>
        <v>0</v>
      </c>
      <c r="F58" s="232"/>
      <c r="G58" s="52">
        <f t="shared" si="16"/>
        <v>0</v>
      </c>
      <c r="H58" s="52">
        <f t="shared" si="17"/>
        <v>0</v>
      </c>
      <c r="I58" s="52">
        <f t="shared" si="18"/>
        <v>0</v>
      </c>
      <c r="J58" s="53">
        <f t="shared" si="19"/>
        <v>0</v>
      </c>
      <c r="K58" s="20">
        <f t="shared" si="14"/>
        <v>0</v>
      </c>
      <c r="L58" s="52">
        <f t="shared" si="20"/>
        <v>0</v>
      </c>
      <c r="M58" s="55"/>
    </row>
    <row r="59" spans="1:13">
      <c r="A59" s="195" t="s">
        <v>231</v>
      </c>
      <c r="B59" s="194"/>
      <c r="C59" s="194"/>
      <c r="D59" s="231"/>
      <c r="E59" s="52"/>
      <c r="F59" s="231"/>
      <c r="G59" s="52"/>
      <c r="H59" s="52"/>
      <c r="I59" s="52"/>
      <c r="J59" s="53"/>
      <c r="K59" s="20"/>
      <c r="L59" s="52"/>
      <c r="M59" s="55"/>
    </row>
    <row r="60" spans="1:13">
      <c r="A60" s="172" t="s">
        <v>232</v>
      </c>
      <c r="B60" s="194">
        <v>4</v>
      </c>
      <c r="C60" s="194" t="s">
        <v>50</v>
      </c>
      <c r="D60" s="232"/>
      <c r="E60" s="52">
        <f t="shared" si="15"/>
        <v>0</v>
      </c>
      <c r="F60" s="232"/>
      <c r="G60" s="52">
        <f t="shared" si="16"/>
        <v>0</v>
      </c>
      <c r="H60" s="52">
        <f t="shared" si="17"/>
        <v>0</v>
      </c>
      <c r="I60" s="52">
        <f t="shared" si="18"/>
        <v>0</v>
      </c>
      <c r="J60" s="53">
        <f t="shared" si="19"/>
        <v>0</v>
      </c>
      <c r="K60" s="20">
        <f t="shared" si="14"/>
        <v>0</v>
      </c>
      <c r="L60" s="52">
        <f t="shared" si="20"/>
        <v>0</v>
      </c>
      <c r="M60" s="55"/>
    </row>
    <row r="61" spans="1:13" s="46" customFormat="1" ht="15.75">
      <c r="A61" s="173" t="s">
        <v>233</v>
      </c>
      <c r="B61" s="194"/>
      <c r="C61" s="194"/>
      <c r="D61" s="228"/>
      <c r="E61" s="52"/>
      <c r="F61" s="228"/>
      <c r="G61" s="52"/>
      <c r="H61" s="52"/>
      <c r="I61" s="52"/>
      <c r="J61" s="53"/>
      <c r="K61" s="20"/>
      <c r="L61" s="52"/>
      <c r="M61" s="96"/>
    </row>
    <row r="62" spans="1:13" ht="15.75">
      <c r="A62" s="172" t="s">
        <v>234</v>
      </c>
      <c r="B62" s="194">
        <v>2</v>
      </c>
      <c r="C62" s="194" t="s">
        <v>50</v>
      </c>
      <c r="D62" s="203"/>
      <c r="E62" s="52">
        <f t="shared" si="15"/>
        <v>0</v>
      </c>
      <c r="F62" s="203"/>
      <c r="G62" s="52">
        <f t="shared" si="16"/>
        <v>0</v>
      </c>
      <c r="H62" s="52">
        <f t="shared" si="17"/>
        <v>0</v>
      </c>
      <c r="I62" s="52">
        <f t="shared" si="18"/>
        <v>0</v>
      </c>
      <c r="J62" s="53">
        <f t="shared" si="19"/>
        <v>0</v>
      </c>
      <c r="K62" s="20">
        <f t="shared" si="14"/>
        <v>0</v>
      </c>
      <c r="L62" s="52">
        <f t="shared" si="20"/>
        <v>0</v>
      </c>
      <c r="M62" s="100"/>
    </row>
    <row r="63" spans="1:13" ht="15.75">
      <c r="A63" s="173" t="s">
        <v>235</v>
      </c>
      <c r="B63" s="194"/>
      <c r="C63" s="194"/>
      <c r="D63" s="199"/>
      <c r="E63" s="52"/>
      <c r="F63" s="203"/>
      <c r="G63" s="52"/>
      <c r="H63" s="52"/>
      <c r="I63" s="52"/>
      <c r="J63" s="53"/>
      <c r="K63" s="20"/>
      <c r="L63" s="52"/>
      <c r="M63" s="100"/>
    </row>
    <row r="64" spans="1:13" ht="15.75">
      <c r="A64" s="172" t="s">
        <v>236</v>
      </c>
      <c r="B64" s="194">
        <v>2</v>
      </c>
      <c r="C64" s="194" t="s">
        <v>50</v>
      </c>
      <c r="D64" s="203"/>
      <c r="E64" s="52">
        <f t="shared" si="15"/>
        <v>0</v>
      </c>
      <c r="F64" s="203"/>
      <c r="G64" s="52">
        <f t="shared" si="16"/>
        <v>0</v>
      </c>
      <c r="H64" s="52">
        <f t="shared" si="17"/>
        <v>0</v>
      </c>
      <c r="I64" s="52">
        <f t="shared" si="18"/>
        <v>0</v>
      </c>
      <c r="J64" s="53">
        <f t="shared" si="19"/>
        <v>0</v>
      </c>
      <c r="K64" s="20">
        <f t="shared" si="14"/>
        <v>0</v>
      </c>
      <c r="L64" s="52">
        <f t="shared" si="20"/>
        <v>0</v>
      </c>
      <c r="M64" s="100"/>
    </row>
    <row r="65" spans="1:13">
      <c r="A65" s="173" t="s">
        <v>237</v>
      </c>
      <c r="B65" s="194"/>
      <c r="C65" s="194"/>
      <c r="D65" s="231"/>
      <c r="E65" s="52"/>
      <c r="F65" s="231"/>
      <c r="G65" s="52"/>
      <c r="H65" s="52"/>
      <c r="I65" s="52"/>
      <c r="J65" s="53"/>
      <c r="K65" s="20"/>
      <c r="L65" s="52"/>
      <c r="M65" s="55"/>
    </row>
    <row r="66" spans="1:13">
      <c r="A66" s="173" t="s">
        <v>238</v>
      </c>
      <c r="B66" s="194"/>
      <c r="C66" s="194"/>
      <c r="D66" s="232"/>
      <c r="E66" s="52"/>
      <c r="F66" s="232"/>
      <c r="G66" s="52"/>
      <c r="H66" s="52"/>
      <c r="I66" s="52"/>
      <c r="J66" s="53"/>
      <c r="K66" s="20"/>
      <c r="L66" s="52"/>
      <c r="M66" s="55"/>
    </row>
    <row r="67" spans="1:13" s="46" customFormat="1" ht="15.75">
      <c r="A67" s="216" t="s">
        <v>239</v>
      </c>
      <c r="B67" s="217">
        <v>3</v>
      </c>
      <c r="C67" s="217" t="s">
        <v>50</v>
      </c>
      <c r="D67" s="228"/>
      <c r="E67" s="52">
        <f t="shared" si="15"/>
        <v>0</v>
      </c>
      <c r="F67" s="228"/>
      <c r="G67" s="52">
        <f t="shared" si="16"/>
        <v>0</v>
      </c>
      <c r="H67" s="52">
        <f t="shared" si="17"/>
        <v>0</v>
      </c>
      <c r="I67" s="52">
        <f t="shared" si="18"/>
        <v>0</v>
      </c>
      <c r="J67" s="53">
        <f t="shared" si="19"/>
        <v>0</v>
      </c>
      <c r="K67" s="20">
        <f t="shared" si="14"/>
        <v>0</v>
      </c>
      <c r="L67" s="52">
        <f t="shared" si="20"/>
        <v>0</v>
      </c>
      <c r="M67" s="96"/>
    </row>
    <row r="68" spans="1:13" ht="15.75">
      <c r="A68" s="222" t="s">
        <v>179</v>
      </c>
      <c r="B68" s="112"/>
      <c r="C68" s="110"/>
      <c r="D68" s="130"/>
      <c r="E68" s="110"/>
      <c r="F68" s="130"/>
      <c r="G68" s="110"/>
      <c r="H68" s="110"/>
      <c r="I68" s="110"/>
      <c r="J68" s="111"/>
      <c r="K68" s="111"/>
      <c r="L68" s="110"/>
      <c r="M68" s="96">
        <f>SUM(L69:L70)</f>
        <v>0</v>
      </c>
    </row>
    <row r="69" spans="1:13" ht="15.75">
      <c r="A69" s="218" t="s">
        <v>240</v>
      </c>
      <c r="B69" s="219">
        <v>0</v>
      </c>
      <c r="C69" s="220"/>
      <c r="D69" s="202"/>
      <c r="E69" s="114"/>
      <c r="F69" s="202"/>
      <c r="G69" s="114"/>
      <c r="H69" s="114"/>
      <c r="I69" s="114"/>
      <c r="J69" s="115"/>
      <c r="K69" s="115"/>
      <c r="L69" s="114"/>
      <c r="M69" s="100"/>
    </row>
    <row r="70" spans="1:13">
      <c r="A70" s="216" t="s">
        <v>241</v>
      </c>
      <c r="B70" s="221">
        <v>0.12</v>
      </c>
      <c r="C70" s="217" t="s">
        <v>35</v>
      </c>
      <c r="D70" s="199"/>
      <c r="E70" s="103">
        <f>D70*B70</f>
        <v>0</v>
      </c>
      <c r="F70" s="203"/>
      <c r="G70" s="101">
        <f>F70*B70</f>
        <v>0</v>
      </c>
      <c r="H70" s="101">
        <f>+D70+F70</f>
        <v>0</v>
      </c>
      <c r="I70" s="101">
        <f>E70+G70</f>
        <v>0</v>
      </c>
      <c r="J70" s="102">
        <f>K70*I70</f>
        <v>0</v>
      </c>
      <c r="K70" s="20">
        <f t="shared" ref="K70" si="21">$K$12</f>
        <v>0</v>
      </c>
      <c r="L70" s="101">
        <f>I70+J70</f>
        <v>0</v>
      </c>
      <c r="M70" s="198"/>
    </row>
    <row r="71" spans="1:13" ht="15.75">
      <c r="A71" s="222" t="s">
        <v>242</v>
      </c>
      <c r="B71" s="223">
        <v>0</v>
      </c>
      <c r="C71" s="224"/>
      <c r="D71" s="130"/>
      <c r="E71" s="110"/>
      <c r="F71" s="130"/>
      <c r="G71" s="110"/>
      <c r="H71" s="110"/>
      <c r="I71" s="110"/>
      <c r="J71" s="111"/>
      <c r="K71" s="111"/>
      <c r="L71" s="110"/>
      <c r="M71" s="96">
        <f>SUM(L72:L74)</f>
        <v>0</v>
      </c>
    </row>
    <row r="72" spans="1:13" ht="15">
      <c r="A72" s="218" t="s">
        <v>243</v>
      </c>
      <c r="B72" s="225">
        <v>0</v>
      </c>
      <c r="C72" s="220"/>
      <c r="D72" s="199"/>
      <c r="E72" s="103"/>
      <c r="F72" s="203"/>
      <c r="G72" s="101"/>
      <c r="H72" s="101"/>
      <c r="I72" s="101"/>
      <c r="J72" s="102"/>
      <c r="K72" s="54"/>
      <c r="L72" s="101"/>
      <c r="M72" s="198"/>
    </row>
    <row r="73" spans="1:13" ht="15">
      <c r="A73" s="218" t="s">
        <v>244</v>
      </c>
      <c r="B73" s="225">
        <v>0</v>
      </c>
      <c r="C73" s="220"/>
      <c r="D73" s="199"/>
      <c r="E73" s="103"/>
      <c r="F73" s="203"/>
      <c r="G73" s="101"/>
      <c r="H73" s="101"/>
      <c r="I73" s="101"/>
      <c r="J73" s="102"/>
      <c r="K73" s="54"/>
      <c r="L73" s="101"/>
      <c r="M73" s="198"/>
    </row>
    <row r="74" spans="1:13">
      <c r="A74" s="216" t="s">
        <v>245</v>
      </c>
      <c r="B74" s="221">
        <v>0.95</v>
      </c>
      <c r="C74" s="217" t="s">
        <v>25</v>
      </c>
      <c r="D74" s="199"/>
      <c r="E74" s="103">
        <f>D74*B74</f>
        <v>0</v>
      </c>
      <c r="F74" s="203"/>
      <c r="G74" s="101">
        <f>F74*B74</f>
        <v>0</v>
      </c>
      <c r="H74" s="101">
        <f>+D74+F74</f>
        <v>0</v>
      </c>
      <c r="I74" s="101">
        <f>E74+G74</f>
        <v>0</v>
      </c>
      <c r="J74" s="102">
        <f>K74*I74</f>
        <v>0</v>
      </c>
      <c r="K74" s="20">
        <f t="shared" ref="K74" si="22">$K$12</f>
        <v>0</v>
      </c>
      <c r="L74" s="101">
        <f>I74+J74</f>
        <v>0</v>
      </c>
      <c r="M74" s="198"/>
    </row>
    <row r="75" spans="1:13" ht="15.75">
      <c r="A75" s="83"/>
      <c r="B75" s="82"/>
      <c r="C75" s="81"/>
      <c r="D75" s="79"/>
      <c r="E75" s="97"/>
      <c r="F75" s="98"/>
      <c r="G75" s="97"/>
      <c r="H75" s="237" t="s">
        <v>11</v>
      </c>
      <c r="I75" s="238"/>
      <c r="J75" s="238"/>
      <c r="K75" s="238"/>
      <c r="L75" s="239"/>
      <c r="M75" s="96">
        <f>SUM(M16:M74)</f>
        <v>0</v>
      </c>
    </row>
    <row r="76" spans="1:13" ht="16.5">
      <c r="A76" s="240"/>
      <c r="B76" s="240"/>
      <c r="C76" s="240"/>
      <c r="D76" s="1"/>
      <c r="E76" s="40"/>
      <c r="F76" s="41"/>
      <c r="G76" s="1"/>
      <c r="H76" s="1"/>
      <c r="I76" s="1"/>
      <c r="J76" s="1"/>
      <c r="K76" s="1"/>
      <c r="L76" s="49"/>
      <c r="M76" s="3"/>
    </row>
    <row r="77" spans="1:13" ht="16.5">
      <c r="D77" s="1"/>
      <c r="E77" s="40"/>
      <c r="F77" s="42"/>
      <c r="G77" s="38"/>
      <c r="H77" s="38"/>
      <c r="I77" s="48" t="s">
        <v>31</v>
      </c>
      <c r="J77" s="48"/>
      <c r="K77" s="48"/>
      <c r="L77" s="48"/>
      <c r="M77" s="3"/>
    </row>
    <row r="78" spans="1:13" ht="16.5">
      <c r="B78" s="2"/>
      <c r="C78" s="2"/>
      <c r="D78" s="1"/>
      <c r="E78" s="40"/>
      <c r="F78" s="42"/>
      <c r="G78" s="38"/>
      <c r="H78" s="38"/>
      <c r="I78" s="38"/>
      <c r="J78" s="39"/>
      <c r="K78" s="39"/>
      <c r="L78" s="48"/>
      <c r="M78" s="3"/>
    </row>
    <row r="79" spans="1:13" ht="16.5">
      <c r="B79" s="2"/>
      <c r="C79" s="2"/>
      <c r="G79" s="38"/>
      <c r="H79" s="38"/>
      <c r="I79" s="38"/>
      <c r="J79" s="39"/>
      <c r="K79" s="39"/>
      <c r="M79" s="35"/>
    </row>
    <row r="80" spans="1:13" ht="16.5">
      <c r="B80" s="2"/>
      <c r="C80" s="2"/>
      <c r="G80" s="40"/>
      <c r="H80" s="41"/>
      <c r="I80" s="49" t="s">
        <v>32</v>
      </c>
      <c r="J80" s="49"/>
      <c r="K80" s="49"/>
      <c r="M80" s="35"/>
    </row>
    <row r="81" spans="2:13" ht="16.5">
      <c r="B81" s="2"/>
      <c r="C81" s="2"/>
      <c r="G81" s="40"/>
      <c r="H81" s="42"/>
      <c r="I81" s="48" t="s">
        <v>33</v>
      </c>
      <c r="J81" s="48"/>
      <c r="K81" s="48"/>
      <c r="M81" s="35"/>
    </row>
    <row r="82" spans="2:13" ht="16.5">
      <c r="B82" s="2"/>
      <c r="C82" s="2"/>
      <c r="G82" s="40"/>
      <c r="H82" s="42"/>
      <c r="I82" s="48" t="s">
        <v>34</v>
      </c>
      <c r="J82" s="48"/>
      <c r="K82" s="48"/>
      <c r="L82" s="1"/>
      <c r="M82" s="1"/>
    </row>
    <row r="83" spans="2:13">
      <c r="B83" s="2"/>
      <c r="C83" s="2"/>
    </row>
  </sheetData>
  <sheetProtection sheet="1" objects="1" scenarios="1"/>
  <mergeCells count="20">
    <mergeCell ref="A1:C5"/>
    <mergeCell ref="A9:M10"/>
    <mergeCell ref="A13:A15"/>
    <mergeCell ref="B13:B15"/>
    <mergeCell ref="C13:C15"/>
    <mergeCell ref="D13:E13"/>
    <mergeCell ref="F13:G13"/>
    <mergeCell ref="H13:H15"/>
    <mergeCell ref="I13:I15"/>
    <mergeCell ref="J13:K13"/>
    <mergeCell ref="H75:L75"/>
    <mergeCell ref="A76:C76"/>
    <mergeCell ref="L13:L15"/>
    <mergeCell ref="M13:M15"/>
    <mergeCell ref="D14:D15"/>
    <mergeCell ref="E14:E15"/>
    <mergeCell ref="F14:F15"/>
    <mergeCell ref="G14:G15"/>
    <mergeCell ref="J14:J15"/>
    <mergeCell ref="K14:K15"/>
  </mergeCells>
  <printOptions horizontalCentered="1"/>
  <pageMargins left="0.98425196850393704" right="0.39370078740157483" top="0.39370078740157483" bottom="0.15748031496062992" header="0.39370078740157483" footer="0.15748031496062992"/>
  <pageSetup paperSize="9" scale="50" fitToHeight="0" orientation="landscape" r:id="rId1"/>
  <headerFooter alignWithMargins="0">
    <oddFooter>&amp;C&amp;8Inst. Fed. de Educ., Ciência e Tecnol. Sul-rio-grandenseRua Gonçalves Chaves, n° 3218– CEP 96015-560 – Pelotas/RS – Tel.: (53) 3026.6211/3026.6210&amp;6   &amp;Z&amp;F&amp;10&amp;RPagina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101"/>
  <sheetViews>
    <sheetView showZeros="0" topLeftCell="A7" zoomScale="96" zoomScaleNormal="96" zoomScaleSheetLayoutView="95" workbookViewId="0">
      <selection activeCell="K12" sqref="K12"/>
    </sheetView>
  </sheetViews>
  <sheetFormatPr defaultColWidth="12.7109375" defaultRowHeight="12.75"/>
  <cols>
    <col min="1" max="1" width="103.5703125" style="1" bestFit="1" customWidth="1"/>
    <col min="2" max="2" width="10.28515625" style="31" customWidth="1"/>
    <col min="3" max="3" width="4.7109375" style="31" customWidth="1"/>
    <col min="4" max="4" width="12.28515625" style="27" customWidth="1"/>
    <col min="5" max="5" width="12.85546875" style="27" bestFit="1" customWidth="1"/>
    <col min="6" max="6" width="12" style="27" customWidth="1"/>
    <col min="7" max="7" width="12.7109375" style="27" bestFit="1" customWidth="1"/>
    <col min="8" max="8" width="12.5703125" style="27" customWidth="1"/>
    <col min="9" max="9" width="12.7109375" style="27" bestFit="1" customWidth="1"/>
    <col min="10" max="10" width="12.28515625" style="27" customWidth="1"/>
    <col min="11" max="11" width="9.7109375" style="4" customWidth="1"/>
    <col min="12" max="12" width="13.28515625" style="27" customWidth="1"/>
    <col min="13" max="13" width="25.42578125" style="30" bestFit="1" customWidth="1"/>
    <col min="14" max="14" width="12.7109375" style="1"/>
    <col min="15" max="15" width="13.7109375" style="1" bestFit="1" customWidth="1"/>
    <col min="16" max="16384" width="12.7109375" style="1"/>
  </cols>
  <sheetData>
    <row r="1" spans="1:20" ht="10.5" customHeight="1">
      <c r="A1" s="251" t="s">
        <v>30</v>
      </c>
      <c r="B1" s="251"/>
      <c r="C1" s="251"/>
      <c r="E1" s="1"/>
      <c r="G1" s="1"/>
      <c r="H1" s="1"/>
      <c r="I1" s="1"/>
      <c r="J1" s="5"/>
      <c r="K1" s="24"/>
      <c r="L1" s="1"/>
      <c r="M1" s="25"/>
      <c r="P1" s="3"/>
      <c r="Q1" s="3"/>
      <c r="R1" s="3"/>
      <c r="S1" s="3"/>
      <c r="T1" s="3"/>
    </row>
    <row r="2" spans="1:20" ht="9" customHeight="1">
      <c r="A2" s="251"/>
      <c r="B2" s="251"/>
      <c r="C2" s="251"/>
      <c r="E2" s="1"/>
      <c r="G2" s="1"/>
      <c r="H2" s="1"/>
      <c r="I2" s="1"/>
      <c r="J2" s="5"/>
      <c r="K2" s="24"/>
      <c r="L2" s="1"/>
      <c r="M2" s="25"/>
      <c r="P2" s="3"/>
      <c r="Q2" s="3"/>
      <c r="R2" s="3"/>
      <c r="S2" s="3"/>
      <c r="T2" s="3"/>
    </row>
    <row r="3" spans="1:20" ht="3" customHeight="1">
      <c r="A3" s="251"/>
      <c r="B3" s="251"/>
      <c r="C3" s="251"/>
      <c r="E3" s="1"/>
      <c r="G3" s="1"/>
      <c r="H3" s="1"/>
      <c r="I3" s="1"/>
      <c r="J3" s="5"/>
      <c r="K3" s="24"/>
      <c r="L3" s="1"/>
      <c r="M3" s="25"/>
      <c r="P3" s="3"/>
      <c r="Q3" s="3"/>
      <c r="R3" s="3"/>
      <c r="S3" s="3"/>
      <c r="T3" s="3"/>
    </row>
    <row r="4" spans="1:20" ht="7.5" customHeight="1">
      <c r="A4" s="251"/>
      <c r="B4" s="251"/>
      <c r="C4" s="251"/>
      <c r="E4" s="1"/>
      <c r="G4" s="1"/>
      <c r="H4" s="1"/>
      <c r="I4" s="1"/>
      <c r="J4" s="5"/>
      <c r="K4" s="24"/>
      <c r="L4" s="1"/>
      <c r="M4" s="25"/>
      <c r="P4" s="3"/>
      <c r="Q4" s="3"/>
      <c r="R4" s="3"/>
      <c r="S4" s="3"/>
      <c r="T4" s="3"/>
    </row>
    <row r="5" spans="1:20" ht="6.75" customHeight="1">
      <c r="A5" s="251"/>
      <c r="B5" s="251"/>
      <c r="C5" s="251"/>
    </row>
    <row r="6" spans="1:20">
      <c r="A6" s="36" t="s">
        <v>29</v>
      </c>
      <c r="B6" s="27"/>
      <c r="C6" s="27"/>
    </row>
    <row r="7" spans="1:20">
      <c r="A7" s="36" t="s">
        <v>29</v>
      </c>
      <c r="B7" s="27"/>
      <c r="C7" s="27"/>
    </row>
    <row r="8" spans="1:20">
      <c r="B8" s="27"/>
      <c r="C8" s="27"/>
    </row>
    <row r="9" spans="1:20">
      <c r="A9" s="252" t="s">
        <v>15</v>
      </c>
      <c r="B9" s="253"/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4"/>
    </row>
    <row r="10" spans="1:20">
      <c r="A10" s="255"/>
      <c r="B10" s="256"/>
      <c r="C10" s="256"/>
      <c r="D10" s="256"/>
      <c r="E10" s="256"/>
      <c r="F10" s="256"/>
      <c r="G10" s="256"/>
      <c r="H10" s="256"/>
      <c r="I10" s="256"/>
      <c r="J10" s="256"/>
      <c r="K10" s="256"/>
      <c r="L10" s="256"/>
      <c r="M10" s="257"/>
    </row>
    <row r="11" spans="1:20" ht="15.75">
      <c r="A11" s="66" t="s">
        <v>53</v>
      </c>
      <c r="B11" s="67" t="s">
        <v>54</v>
      </c>
      <c r="C11" s="68"/>
      <c r="D11" s="68"/>
      <c r="E11" s="68"/>
      <c r="F11" s="68"/>
      <c r="G11" s="69"/>
      <c r="H11" s="3"/>
      <c r="I11" s="3"/>
      <c r="J11" s="3"/>
      <c r="K11" s="1"/>
      <c r="L11" s="1"/>
      <c r="M11" s="1"/>
    </row>
    <row r="12" spans="1:20" ht="15.75">
      <c r="A12" s="67" t="s">
        <v>55</v>
      </c>
      <c r="B12" s="67" t="s">
        <v>56</v>
      </c>
      <c r="C12" s="68"/>
      <c r="D12" s="68"/>
      <c r="E12" s="69"/>
      <c r="F12" s="70"/>
      <c r="G12" s="71"/>
      <c r="H12" s="3"/>
      <c r="I12" s="3"/>
      <c r="J12" s="70" t="s">
        <v>18</v>
      </c>
      <c r="K12" s="135"/>
      <c r="L12" s="1"/>
      <c r="M12" s="1"/>
    </row>
    <row r="13" spans="1:20">
      <c r="A13" s="258" t="s">
        <v>5</v>
      </c>
      <c r="B13" s="261" t="s">
        <v>6</v>
      </c>
      <c r="C13" s="261" t="s">
        <v>7</v>
      </c>
      <c r="D13" s="247" t="s">
        <v>2</v>
      </c>
      <c r="E13" s="247"/>
      <c r="F13" s="264" t="s">
        <v>3</v>
      </c>
      <c r="G13" s="264"/>
      <c r="H13" s="241" t="s">
        <v>1</v>
      </c>
      <c r="I13" s="241" t="s">
        <v>12</v>
      </c>
      <c r="J13" s="265" t="s">
        <v>4</v>
      </c>
      <c r="K13" s="266"/>
      <c r="L13" s="241" t="s">
        <v>16</v>
      </c>
      <c r="M13" s="244" t="s">
        <v>17</v>
      </c>
    </row>
    <row r="14" spans="1:20">
      <c r="A14" s="259"/>
      <c r="B14" s="262"/>
      <c r="C14" s="262"/>
      <c r="D14" s="247" t="s">
        <v>13</v>
      </c>
      <c r="E14" s="241" t="s">
        <v>14</v>
      </c>
      <c r="F14" s="241" t="s">
        <v>13</v>
      </c>
      <c r="G14" s="241" t="s">
        <v>14</v>
      </c>
      <c r="H14" s="242"/>
      <c r="I14" s="242"/>
      <c r="J14" s="242" t="s">
        <v>8</v>
      </c>
      <c r="K14" s="249" t="s">
        <v>9</v>
      </c>
      <c r="L14" s="242"/>
      <c r="M14" s="245"/>
    </row>
    <row r="15" spans="1:20">
      <c r="A15" s="260"/>
      <c r="B15" s="263"/>
      <c r="C15" s="263"/>
      <c r="D15" s="248"/>
      <c r="E15" s="243"/>
      <c r="F15" s="243"/>
      <c r="G15" s="243"/>
      <c r="H15" s="243"/>
      <c r="I15" s="243"/>
      <c r="J15" s="243"/>
      <c r="K15" s="250"/>
      <c r="L15" s="243"/>
      <c r="M15" s="246"/>
    </row>
    <row r="16" spans="1:20" ht="15" customHeight="1">
      <c r="A16" s="18" t="s">
        <v>24</v>
      </c>
      <c r="B16" s="28"/>
      <c r="C16" s="32"/>
      <c r="D16" s="33"/>
      <c r="E16" s="28"/>
      <c r="F16" s="33"/>
      <c r="G16" s="28"/>
      <c r="H16" s="28"/>
      <c r="I16" s="28"/>
      <c r="J16" s="33"/>
      <c r="K16" s="19"/>
      <c r="L16" s="28"/>
      <c r="M16" s="204">
        <f>SUM(L17:L30)</f>
        <v>0</v>
      </c>
    </row>
    <row r="17" spans="1:20" ht="15" customHeight="1">
      <c r="A17" s="43" t="s">
        <v>26</v>
      </c>
      <c r="B17" s="45"/>
      <c r="C17" s="59"/>
      <c r="D17" s="50"/>
      <c r="E17" s="52"/>
      <c r="F17" s="50"/>
      <c r="G17" s="52"/>
      <c r="H17" s="52"/>
      <c r="I17" s="52"/>
      <c r="J17" s="53"/>
      <c r="K17" s="54"/>
      <c r="L17" s="52"/>
      <c r="M17" s="51"/>
    </row>
    <row r="18" spans="1:20" ht="15" customHeight="1">
      <c r="A18" s="43" t="s">
        <v>37</v>
      </c>
      <c r="B18" s="45"/>
      <c r="C18" s="59"/>
      <c r="D18" s="50"/>
      <c r="E18" s="52"/>
      <c r="F18" s="50"/>
      <c r="G18" s="52"/>
      <c r="H18" s="52"/>
      <c r="I18" s="52"/>
      <c r="J18" s="53"/>
      <c r="K18" s="54"/>
      <c r="L18" s="52"/>
      <c r="M18" s="51"/>
    </row>
    <row r="19" spans="1:20" ht="15" customHeight="1">
      <c r="A19" s="171" t="s">
        <v>143</v>
      </c>
      <c r="B19" s="61">
        <v>2</v>
      </c>
      <c r="C19" s="60" t="s">
        <v>0</v>
      </c>
      <c r="D19" s="34">
        <v>0</v>
      </c>
      <c r="E19" s="52">
        <f>D19*B19</f>
        <v>0</v>
      </c>
      <c r="F19" s="56"/>
      <c r="G19" s="52">
        <f>F19*B19</f>
        <v>0</v>
      </c>
      <c r="H19" s="52">
        <f>+D19+F19</f>
        <v>0</v>
      </c>
      <c r="I19" s="52">
        <f>E19+G19</f>
        <v>0</v>
      </c>
      <c r="J19" s="53">
        <f t="shared" ref="J19:J25" si="0">K19*I19</f>
        <v>0</v>
      </c>
      <c r="K19" s="20">
        <f t="shared" ref="K19:K27" si="1">$K$12</f>
        <v>0</v>
      </c>
      <c r="L19" s="52">
        <f t="shared" ref="L19:L25" si="2">I19+J19</f>
        <v>0</v>
      </c>
      <c r="M19" s="51"/>
    </row>
    <row r="20" spans="1:20" ht="15" customHeight="1">
      <c r="A20" s="171" t="s">
        <v>144</v>
      </c>
      <c r="B20" s="61">
        <v>2</v>
      </c>
      <c r="C20" s="60" t="s">
        <v>50</v>
      </c>
      <c r="D20" s="34">
        <v>0</v>
      </c>
      <c r="E20" s="52">
        <f>D20*B20</f>
        <v>0</v>
      </c>
      <c r="F20" s="56"/>
      <c r="G20" s="52">
        <f>F20*B20</f>
        <v>0</v>
      </c>
      <c r="H20" s="52">
        <f>+D20+F20</f>
        <v>0</v>
      </c>
      <c r="I20" s="52">
        <f>E20+G20</f>
        <v>0</v>
      </c>
      <c r="J20" s="53">
        <f>K20*I20</f>
        <v>0</v>
      </c>
      <c r="K20" s="20">
        <f t="shared" si="1"/>
        <v>0</v>
      </c>
      <c r="L20" s="52">
        <f>I20+J20</f>
        <v>0</v>
      </c>
      <c r="M20" s="51"/>
    </row>
    <row r="21" spans="1:20" ht="15" customHeight="1">
      <c r="A21" s="43" t="s">
        <v>38</v>
      </c>
      <c r="B21" s="45"/>
      <c r="C21" s="59"/>
      <c r="D21" s="50"/>
      <c r="E21" s="52"/>
      <c r="F21" s="50"/>
      <c r="G21" s="52"/>
      <c r="H21" s="52"/>
      <c r="I21" s="52"/>
      <c r="J21" s="53"/>
      <c r="K21" s="20"/>
      <c r="L21" s="52">
        <f t="shared" si="2"/>
        <v>0</v>
      </c>
      <c r="M21" s="51"/>
    </row>
    <row r="22" spans="1:20" ht="15" customHeight="1">
      <c r="A22" s="43" t="s">
        <v>27</v>
      </c>
      <c r="B22" s="61"/>
      <c r="C22" s="44"/>
      <c r="D22" s="34"/>
      <c r="E22" s="29"/>
      <c r="F22" s="34"/>
      <c r="G22" s="29"/>
      <c r="H22" s="29"/>
      <c r="I22" s="29"/>
      <c r="J22" s="53"/>
      <c r="K22" s="20"/>
      <c r="L22" s="29">
        <f t="shared" si="2"/>
        <v>0</v>
      </c>
      <c r="M22" s="51"/>
    </row>
    <row r="23" spans="1:20" ht="15" customHeight="1">
      <c r="A23" s="172" t="s">
        <v>145</v>
      </c>
      <c r="B23" s="61">
        <v>54.64</v>
      </c>
      <c r="C23" s="44" t="s">
        <v>28</v>
      </c>
      <c r="D23" s="34"/>
      <c r="E23" s="29">
        <f>D23*B23</f>
        <v>0</v>
      </c>
      <c r="F23" s="34"/>
      <c r="G23" s="29">
        <f>F23*B23</f>
        <v>0</v>
      </c>
      <c r="H23" s="29">
        <f>+D23+F23</f>
        <v>0</v>
      </c>
      <c r="I23" s="29">
        <f>E23+G23</f>
        <v>0</v>
      </c>
      <c r="J23" s="53">
        <f t="shared" si="0"/>
        <v>0</v>
      </c>
      <c r="K23" s="20">
        <f t="shared" si="1"/>
        <v>0</v>
      </c>
      <c r="L23" s="29">
        <f t="shared" si="2"/>
        <v>0</v>
      </c>
      <c r="M23" s="51"/>
    </row>
    <row r="24" spans="1:20" ht="15" customHeight="1">
      <c r="A24" s="43" t="s">
        <v>39</v>
      </c>
      <c r="B24" s="45"/>
      <c r="C24" s="59"/>
      <c r="D24" s="50"/>
      <c r="E24" s="52"/>
      <c r="F24" s="50"/>
      <c r="G24" s="52"/>
      <c r="H24" s="52"/>
      <c r="I24" s="52"/>
      <c r="J24" s="53"/>
      <c r="K24" s="20"/>
      <c r="L24" s="52">
        <f t="shared" si="2"/>
        <v>0</v>
      </c>
      <c r="M24" s="51"/>
    </row>
    <row r="25" spans="1:20" ht="15" customHeight="1">
      <c r="A25" s="172" t="s">
        <v>135</v>
      </c>
      <c r="B25" s="61">
        <v>2.0299999999999998</v>
      </c>
      <c r="C25" s="60" t="s">
        <v>25</v>
      </c>
      <c r="D25" s="34"/>
      <c r="E25" s="52">
        <f>D25*B25</f>
        <v>0</v>
      </c>
      <c r="F25" s="34"/>
      <c r="G25" s="52">
        <f>F25*B25</f>
        <v>0</v>
      </c>
      <c r="H25" s="52">
        <f>+D25+F25</f>
        <v>0</v>
      </c>
      <c r="I25" s="52">
        <f>E25+G25</f>
        <v>0</v>
      </c>
      <c r="J25" s="53">
        <f t="shared" si="0"/>
        <v>0</v>
      </c>
      <c r="K25" s="20">
        <f t="shared" si="1"/>
        <v>0</v>
      </c>
      <c r="L25" s="52">
        <f t="shared" si="2"/>
        <v>0</v>
      </c>
      <c r="M25" s="51"/>
    </row>
    <row r="26" spans="1:20" ht="15.95" customHeight="1">
      <c r="A26" s="173" t="s">
        <v>124</v>
      </c>
      <c r="B26" s="174"/>
      <c r="C26" s="175"/>
      <c r="D26" s="50"/>
      <c r="E26" s="52"/>
      <c r="F26" s="50"/>
      <c r="G26" s="52"/>
      <c r="H26" s="52"/>
      <c r="I26" s="52"/>
      <c r="J26" s="53"/>
      <c r="K26" s="54"/>
      <c r="L26" s="52"/>
      <c r="M26" s="55"/>
      <c r="R26" s="3"/>
      <c r="S26" s="3"/>
      <c r="T26" s="3"/>
    </row>
    <row r="27" spans="1:20" ht="15.95" customHeight="1">
      <c r="A27" s="172" t="s">
        <v>146</v>
      </c>
      <c r="B27" s="177">
        <v>2</v>
      </c>
      <c r="C27" s="178" t="s">
        <v>0</v>
      </c>
      <c r="D27" s="34"/>
      <c r="E27" s="52">
        <f>D27*B27</f>
        <v>0</v>
      </c>
      <c r="F27" s="34"/>
      <c r="G27" s="52">
        <f>F27*B27</f>
        <v>0</v>
      </c>
      <c r="H27" s="52">
        <f>+D27+F27</f>
        <v>0</v>
      </c>
      <c r="I27" s="52">
        <f>E27+G27</f>
        <v>0</v>
      </c>
      <c r="J27" s="53">
        <f>K27*I27</f>
        <v>0</v>
      </c>
      <c r="K27" s="20">
        <f t="shared" si="1"/>
        <v>0</v>
      </c>
      <c r="L27" s="52">
        <f>I27+J27</f>
        <v>0</v>
      </c>
      <c r="M27" s="55"/>
      <c r="R27" s="3"/>
      <c r="S27" s="3"/>
      <c r="T27" s="3"/>
    </row>
    <row r="28" spans="1:20" s="95" customFormat="1" ht="15.95" customHeight="1">
      <c r="A28" s="173" t="s">
        <v>122</v>
      </c>
      <c r="B28" s="179"/>
      <c r="C28" s="180"/>
      <c r="D28" s="132"/>
      <c r="E28" s="180"/>
      <c r="F28" s="132"/>
      <c r="G28" s="180"/>
      <c r="H28" s="180"/>
      <c r="I28" s="180"/>
      <c r="J28" s="53"/>
      <c r="K28" s="54"/>
      <c r="L28" s="180"/>
      <c r="M28" s="100"/>
    </row>
    <row r="29" spans="1:20" s="95" customFormat="1" ht="15.95" customHeight="1">
      <c r="A29" s="173" t="s">
        <v>121</v>
      </c>
      <c r="B29" s="179"/>
      <c r="C29" s="180"/>
      <c r="D29" s="128"/>
      <c r="E29" s="103"/>
      <c r="F29" s="128"/>
      <c r="G29" s="101"/>
      <c r="H29" s="101"/>
      <c r="I29" s="101"/>
      <c r="J29" s="53"/>
      <c r="K29" s="54"/>
      <c r="L29" s="101"/>
      <c r="M29" s="100"/>
    </row>
    <row r="30" spans="1:20" s="95" customFormat="1" ht="15.95" customHeight="1">
      <c r="A30" s="172" t="s">
        <v>120</v>
      </c>
      <c r="B30" s="179">
        <v>95</v>
      </c>
      <c r="C30" s="176" t="s">
        <v>50</v>
      </c>
      <c r="D30" s="128"/>
      <c r="E30" s="103">
        <f>D30*B30</f>
        <v>0</v>
      </c>
      <c r="F30" s="128"/>
      <c r="G30" s="101">
        <f>F30*B30</f>
        <v>0</v>
      </c>
      <c r="H30" s="101">
        <f>+D30+F30</f>
        <v>0</v>
      </c>
      <c r="I30" s="101">
        <f>E30+G30</f>
        <v>0</v>
      </c>
      <c r="J30" s="53">
        <f>K30*I30</f>
        <v>0</v>
      </c>
      <c r="K30" s="20">
        <f t="shared" ref="K30" si="3">$K$12</f>
        <v>0</v>
      </c>
      <c r="L30" s="101">
        <f>I30+J30</f>
        <v>0</v>
      </c>
      <c r="M30" s="100"/>
    </row>
    <row r="31" spans="1:20" ht="15" customHeight="1">
      <c r="A31" s="181" t="s">
        <v>107</v>
      </c>
      <c r="B31" s="182"/>
      <c r="C31" s="183"/>
      <c r="D31" s="33"/>
      <c r="E31" s="62"/>
      <c r="F31" s="33"/>
      <c r="G31" s="62"/>
      <c r="H31" s="62"/>
      <c r="I31" s="62"/>
      <c r="J31" s="127"/>
      <c r="K31" s="126"/>
      <c r="L31" s="62"/>
      <c r="M31" s="96">
        <f>SUM(L32:L51)</f>
        <v>0</v>
      </c>
    </row>
    <row r="32" spans="1:20" ht="15" customHeight="1">
      <c r="A32" s="184" t="s">
        <v>147</v>
      </c>
      <c r="B32" s="185"/>
      <c r="C32" s="186"/>
      <c r="D32" s="124"/>
      <c r="E32" s="52"/>
      <c r="F32" s="124"/>
      <c r="G32" s="52"/>
      <c r="H32" s="52"/>
      <c r="I32" s="52"/>
      <c r="J32" s="53"/>
      <c r="K32" s="54"/>
      <c r="L32" s="52"/>
      <c r="M32" s="55"/>
    </row>
    <row r="33" spans="1:256" ht="15" customHeight="1">
      <c r="A33" s="184" t="s">
        <v>148</v>
      </c>
      <c r="B33" s="185"/>
      <c r="C33" s="186"/>
      <c r="D33" s="124"/>
      <c r="E33" s="52"/>
      <c r="F33" s="124"/>
      <c r="G33" s="52"/>
      <c r="H33" s="52"/>
      <c r="I33" s="52"/>
      <c r="J33" s="53"/>
      <c r="K33" s="54"/>
      <c r="L33" s="52"/>
      <c r="M33" s="55"/>
    </row>
    <row r="34" spans="1:256" s="46" customFormat="1" ht="15.75" customHeight="1">
      <c r="A34" s="184" t="s">
        <v>149</v>
      </c>
      <c r="B34" s="185"/>
      <c r="C34" s="186"/>
      <c r="D34" s="124"/>
      <c r="E34" s="52"/>
      <c r="F34" s="124"/>
      <c r="G34" s="52"/>
      <c r="H34" s="52"/>
      <c r="I34" s="52"/>
      <c r="J34" s="53"/>
      <c r="K34" s="54"/>
      <c r="L34" s="52"/>
      <c r="M34" s="5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</row>
    <row r="35" spans="1:256" s="46" customFormat="1" ht="15" customHeight="1">
      <c r="A35" s="187" t="s">
        <v>113</v>
      </c>
      <c r="B35" s="188">
        <v>12.04</v>
      </c>
      <c r="C35" s="189" t="s">
        <v>25</v>
      </c>
      <c r="D35" s="123"/>
      <c r="E35" s="52">
        <f>D35*B35</f>
        <v>0</v>
      </c>
      <c r="F35" s="123"/>
      <c r="G35" s="52">
        <f>F35*B35</f>
        <v>0</v>
      </c>
      <c r="H35" s="52">
        <f>+D35+F35</f>
        <v>0</v>
      </c>
      <c r="I35" s="52">
        <f>E35+G35</f>
        <v>0</v>
      </c>
      <c r="J35" s="53">
        <f>K35*I35</f>
        <v>0</v>
      </c>
      <c r="K35" s="20">
        <f t="shared" ref="K35" si="4">$K$12</f>
        <v>0</v>
      </c>
      <c r="L35" s="52">
        <f>I35+J35</f>
        <v>0</v>
      </c>
      <c r="M35" s="5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pans="1:256" ht="12.75" customHeight="1">
      <c r="A36" s="184" t="s">
        <v>151</v>
      </c>
      <c r="B36" s="185"/>
      <c r="C36" s="186"/>
      <c r="D36" s="124"/>
      <c r="E36" s="52"/>
      <c r="F36" s="124"/>
      <c r="G36" s="52"/>
      <c r="H36" s="52"/>
      <c r="I36" s="52"/>
      <c r="J36" s="53"/>
      <c r="K36" s="54"/>
      <c r="L36" s="52"/>
      <c r="M36" s="55"/>
      <c r="O36" s="11"/>
    </row>
    <row r="37" spans="1:256" ht="12.75" customHeight="1">
      <c r="A37" s="187" t="s">
        <v>111</v>
      </c>
      <c r="B37" s="188">
        <v>13.08</v>
      </c>
      <c r="C37" s="189" t="s">
        <v>102</v>
      </c>
      <c r="D37" s="123"/>
      <c r="E37" s="52">
        <f>D37*B37</f>
        <v>0</v>
      </c>
      <c r="F37" s="123"/>
      <c r="G37" s="52">
        <f>F37*B37</f>
        <v>0</v>
      </c>
      <c r="H37" s="52">
        <f>+D37+F37</f>
        <v>0</v>
      </c>
      <c r="I37" s="52">
        <f>E37+G37</f>
        <v>0</v>
      </c>
      <c r="J37" s="53">
        <f>K37*I37</f>
        <v>0</v>
      </c>
      <c r="K37" s="20">
        <f t="shared" ref="K37:K38" si="5">$K$12</f>
        <v>0</v>
      </c>
      <c r="L37" s="52">
        <f>I37+J37</f>
        <v>0</v>
      </c>
      <c r="M37" s="55"/>
      <c r="O37" s="11"/>
    </row>
    <row r="38" spans="1:256" ht="12.75" customHeight="1">
      <c r="A38" s="187" t="s">
        <v>110</v>
      </c>
      <c r="B38" s="188">
        <v>39.340000000000003</v>
      </c>
      <c r="C38" s="189" t="s">
        <v>102</v>
      </c>
      <c r="D38" s="123"/>
      <c r="E38" s="52">
        <f>D38*B38</f>
        <v>0</v>
      </c>
      <c r="F38" s="123"/>
      <c r="G38" s="52">
        <f>F38*B38</f>
        <v>0</v>
      </c>
      <c r="H38" s="52">
        <f>+D38+F38</f>
        <v>0</v>
      </c>
      <c r="I38" s="52">
        <f>E38+G38</f>
        <v>0</v>
      </c>
      <c r="J38" s="53">
        <f>K38*I38</f>
        <v>0</v>
      </c>
      <c r="K38" s="20">
        <f t="shared" si="5"/>
        <v>0</v>
      </c>
      <c r="L38" s="52">
        <f>I38+J38</f>
        <v>0</v>
      </c>
      <c r="M38" s="55"/>
      <c r="O38" s="11"/>
    </row>
    <row r="39" spans="1:256" ht="12.75" customHeight="1">
      <c r="A39" s="184" t="s">
        <v>152</v>
      </c>
      <c r="B39" s="185"/>
      <c r="C39" s="186"/>
      <c r="D39" s="124"/>
      <c r="E39" s="52"/>
      <c r="F39" s="124"/>
      <c r="G39" s="52"/>
      <c r="H39" s="52"/>
      <c r="I39" s="52"/>
      <c r="J39" s="53"/>
      <c r="K39" s="54"/>
      <c r="L39" s="52"/>
      <c r="M39" s="55"/>
    </row>
    <row r="40" spans="1:256" ht="12.75" customHeight="1">
      <c r="A40" s="187" t="s">
        <v>108</v>
      </c>
      <c r="B40" s="188">
        <v>0.6</v>
      </c>
      <c r="C40" s="189" t="s">
        <v>35</v>
      </c>
      <c r="D40" s="123"/>
      <c r="E40" s="52">
        <f>D40*B40</f>
        <v>0</v>
      </c>
      <c r="F40" s="123"/>
      <c r="G40" s="52">
        <f>F40*B40</f>
        <v>0</v>
      </c>
      <c r="H40" s="52">
        <f>+D40+F40</f>
        <v>0</v>
      </c>
      <c r="I40" s="52">
        <f>E40+G40</f>
        <v>0</v>
      </c>
      <c r="J40" s="53">
        <f>K40*I40</f>
        <v>0</v>
      </c>
      <c r="K40" s="20">
        <f t="shared" ref="K40:K41" si="6">$K$12</f>
        <v>0</v>
      </c>
      <c r="L40" s="52">
        <f>I40+J40</f>
        <v>0</v>
      </c>
      <c r="M40" s="55"/>
    </row>
    <row r="41" spans="1:256" ht="12.75" customHeight="1">
      <c r="A41" s="187" t="s">
        <v>153</v>
      </c>
      <c r="B41" s="188">
        <v>0.6</v>
      </c>
      <c r="C41" s="189" t="s">
        <v>35</v>
      </c>
      <c r="D41" s="123"/>
      <c r="E41" s="52">
        <f>D41*B41</f>
        <v>0</v>
      </c>
      <c r="F41" s="123"/>
      <c r="G41" s="52">
        <f>F41*B41</f>
        <v>0</v>
      </c>
      <c r="H41" s="52">
        <f>+D41+F41</f>
        <v>0</v>
      </c>
      <c r="I41" s="52">
        <f>E41+G41</f>
        <v>0</v>
      </c>
      <c r="J41" s="53">
        <f>K41*I41</f>
        <v>0</v>
      </c>
      <c r="K41" s="20">
        <f t="shared" si="6"/>
        <v>0</v>
      </c>
      <c r="L41" s="52">
        <f>I41+J41</f>
        <v>0</v>
      </c>
      <c r="M41" s="55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  <c r="CD41" s="46"/>
      <c r="CE41" s="46"/>
      <c r="CF41" s="46"/>
      <c r="CG41" s="46"/>
      <c r="CH41" s="46"/>
      <c r="CI41" s="46"/>
      <c r="CJ41" s="46"/>
      <c r="CK41" s="46"/>
      <c r="CL41" s="46"/>
      <c r="CM41" s="46"/>
      <c r="CN41" s="46"/>
      <c r="CO41" s="46"/>
      <c r="CP41" s="46"/>
      <c r="CQ41" s="46"/>
      <c r="CR41" s="46"/>
      <c r="CS41" s="46"/>
      <c r="CT41" s="46"/>
      <c r="CU41" s="46"/>
      <c r="CV41" s="46"/>
      <c r="CW41" s="46"/>
      <c r="CX41" s="46"/>
      <c r="CY41" s="46"/>
      <c r="CZ41" s="46"/>
      <c r="DA41" s="46"/>
      <c r="DB41" s="46"/>
      <c r="DC41" s="46"/>
      <c r="DD41" s="46"/>
      <c r="DE41" s="46"/>
      <c r="DF41" s="46"/>
      <c r="DG41" s="46"/>
      <c r="DH41" s="46"/>
      <c r="DI41" s="46"/>
      <c r="DJ41" s="46"/>
      <c r="DK41" s="46"/>
      <c r="DL41" s="46"/>
      <c r="DM41" s="46"/>
      <c r="DN41" s="46"/>
      <c r="DO41" s="46"/>
      <c r="DP41" s="46"/>
      <c r="DQ41" s="46"/>
      <c r="DR41" s="46"/>
      <c r="DS41" s="46"/>
      <c r="DT41" s="46"/>
      <c r="DU41" s="46"/>
      <c r="DV41" s="46"/>
      <c r="DW41" s="46"/>
      <c r="DX41" s="46"/>
      <c r="DY41" s="46"/>
      <c r="DZ41" s="46"/>
      <c r="EA41" s="46"/>
      <c r="EB41" s="46"/>
      <c r="EC41" s="46"/>
      <c r="ED41" s="46"/>
      <c r="EE41" s="46"/>
      <c r="EF41" s="46"/>
      <c r="EG41" s="46"/>
      <c r="EH41" s="46"/>
      <c r="EI41" s="46"/>
      <c r="EJ41" s="46"/>
      <c r="EK41" s="46"/>
      <c r="EL41" s="46"/>
      <c r="EM41" s="46"/>
      <c r="EN41" s="46"/>
      <c r="EO41" s="46"/>
      <c r="EP41" s="46"/>
      <c r="EQ41" s="46"/>
      <c r="ER41" s="46"/>
      <c r="ES41" s="46"/>
      <c r="ET41" s="46"/>
      <c r="EU41" s="46"/>
      <c r="EV41" s="46"/>
      <c r="EW41" s="46"/>
      <c r="EX41" s="46"/>
      <c r="EY41" s="46"/>
      <c r="EZ41" s="46"/>
      <c r="FA41" s="46"/>
      <c r="FB41" s="46"/>
      <c r="FC41" s="46"/>
      <c r="FD41" s="46"/>
      <c r="FE41" s="46"/>
      <c r="FF41" s="46"/>
      <c r="FG41" s="46"/>
      <c r="FH41" s="46"/>
      <c r="FI41" s="46"/>
      <c r="FJ41" s="46"/>
      <c r="FK41" s="46"/>
      <c r="FL41" s="46"/>
      <c r="FM41" s="46"/>
      <c r="FN41" s="46"/>
      <c r="FO41" s="46"/>
      <c r="FP41" s="46"/>
      <c r="FQ41" s="46"/>
      <c r="FR41" s="46"/>
      <c r="FS41" s="46"/>
      <c r="FT41" s="46"/>
      <c r="FU41" s="46"/>
      <c r="FV41" s="46"/>
      <c r="FW41" s="46"/>
      <c r="FX41" s="46"/>
      <c r="FY41" s="46"/>
      <c r="FZ41" s="46"/>
      <c r="GA41" s="46"/>
      <c r="GB41" s="46"/>
      <c r="GC41" s="46"/>
      <c r="GD41" s="46"/>
      <c r="GE41" s="46"/>
      <c r="GF41" s="46"/>
      <c r="GG41" s="46"/>
      <c r="GH41" s="46"/>
      <c r="GI41" s="46"/>
      <c r="GJ41" s="46"/>
      <c r="GK41" s="46"/>
      <c r="GL41" s="46"/>
      <c r="GM41" s="46"/>
      <c r="GN41" s="46"/>
      <c r="GO41" s="46"/>
      <c r="GP41" s="46"/>
      <c r="GQ41" s="46"/>
      <c r="GR41" s="46"/>
      <c r="GS41" s="46"/>
      <c r="GT41" s="46"/>
      <c r="GU41" s="46"/>
      <c r="GV41" s="46"/>
      <c r="GW41" s="46"/>
      <c r="GX41" s="46"/>
      <c r="GY41" s="46"/>
      <c r="GZ41" s="46"/>
      <c r="HA41" s="46"/>
      <c r="HB41" s="46"/>
      <c r="HC41" s="46"/>
      <c r="HD41" s="46"/>
      <c r="HE41" s="46"/>
      <c r="HF41" s="46"/>
      <c r="HG41" s="46"/>
      <c r="HH41" s="46"/>
      <c r="HI41" s="46"/>
      <c r="HJ41" s="46"/>
      <c r="HK41" s="46"/>
      <c r="HL41" s="46"/>
      <c r="HM41" s="46"/>
      <c r="HN41" s="46"/>
      <c r="HO41" s="46"/>
      <c r="HP41" s="46"/>
      <c r="HQ41" s="46"/>
      <c r="HR41" s="46"/>
      <c r="HS41" s="46"/>
      <c r="HT41" s="46"/>
      <c r="HU41" s="46"/>
      <c r="HV41" s="46"/>
      <c r="HW41" s="46"/>
      <c r="HX41" s="46"/>
      <c r="HY41" s="46"/>
      <c r="HZ41" s="46"/>
      <c r="IA41" s="46"/>
      <c r="IB41" s="46"/>
      <c r="IC41" s="46"/>
      <c r="ID41" s="46"/>
      <c r="IE41" s="46"/>
      <c r="IF41" s="46"/>
      <c r="IG41" s="46"/>
      <c r="IH41" s="46"/>
      <c r="II41" s="46"/>
      <c r="IJ41" s="46"/>
      <c r="IK41" s="46"/>
      <c r="IL41" s="46"/>
      <c r="IM41" s="46"/>
      <c r="IN41" s="46"/>
      <c r="IO41" s="46"/>
      <c r="IP41" s="46"/>
      <c r="IQ41" s="46"/>
      <c r="IR41" s="46"/>
      <c r="IS41" s="46"/>
      <c r="IT41" s="46"/>
      <c r="IU41" s="46"/>
      <c r="IV41" s="46"/>
    </row>
    <row r="42" spans="1:256" ht="12.75" customHeight="1">
      <c r="A42" s="184" t="s">
        <v>154</v>
      </c>
      <c r="B42" s="185"/>
      <c r="C42" s="186"/>
      <c r="D42" s="124"/>
      <c r="E42" s="52"/>
      <c r="F42" s="124"/>
      <c r="G42" s="52"/>
      <c r="H42" s="52"/>
      <c r="I42" s="52"/>
      <c r="J42" s="53"/>
      <c r="K42" s="54"/>
      <c r="L42" s="52"/>
      <c r="M42" s="55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6"/>
      <c r="DA42" s="46"/>
      <c r="DB42" s="46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6"/>
      <c r="DN42" s="46"/>
      <c r="DO42" s="46"/>
      <c r="DP42" s="46"/>
      <c r="DQ42" s="46"/>
      <c r="DR42" s="46"/>
      <c r="DS42" s="46"/>
      <c r="DT42" s="46"/>
      <c r="DU42" s="46"/>
      <c r="DV42" s="46"/>
      <c r="DW42" s="46"/>
      <c r="DX42" s="46"/>
      <c r="DY42" s="46"/>
      <c r="DZ42" s="46"/>
      <c r="EA42" s="46"/>
      <c r="EB42" s="46"/>
      <c r="EC42" s="46"/>
      <c r="ED42" s="46"/>
      <c r="EE42" s="46"/>
      <c r="EF42" s="46"/>
      <c r="EG42" s="46"/>
      <c r="EH42" s="46"/>
      <c r="EI42" s="46"/>
      <c r="EJ42" s="46"/>
      <c r="EK42" s="46"/>
      <c r="EL42" s="46"/>
      <c r="EM42" s="46"/>
      <c r="EN42" s="46"/>
      <c r="EO42" s="46"/>
      <c r="EP42" s="46"/>
      <c r="EQ42" s="46"/>
      <c r="ER42" s="46"/>
      <c r="ES42" s="46"/>
      <c r="ET42" s="46"/>
      <c r="EU42" s="46"/>
      <c r="EV42" s="46"/>
      <c r="EW42" s="46"/>
      <c r="EX42" s="46"/>
      <c r="EY42" s="46"/>
      <c r="EZ42" s="46"/>
      <c r="FA42" s="46"/>
      <c r="FB42" s="46"/>
      <c r="FC42" s="46"/>
      <c r="FD42" s="46"/>
      <c r="FE42" s="46"/>
      <c r="FF42" s="46"/>
      <c r="FG42" s="46"/>
      <c r="FH42" s="46"/>
      <c r="FI42" s="46"/>
      <c r="FJ42" s="46"/>
      <c r="FK42" s="46"/>
      <c r="FL42" s="46"/>
      <c r="FM42" s="46"/>
      <c r="FN42" s="46"/>
      <c r="FO42" s="46"/>
      <c r="FP42" s="46"/>
      <c r="FQ42" s="46"/>
      <c r="FR42" s="46"/>
      <c r="FS42" s="46"/>
      <c r="FT42" s="46"/>
      <c r="FU42" s="46"/>
      <c r="FV42" s="46"/>
      <c r="FW42" s="46"/>
      <c r="FX42" s="46"/>
      <c r="FY42" s="46"/>
      <c r="FZ42" s="46"/>
      <c r="GA42" s="46"/>
      <c r="GB42" s="46"/>
      <c r="GC42" s="46"/>
      <c r="GD42" s="46"/>
      <c r="GE42" s="46"/>
      <c r="GF42" s="46"/>
      <c r="GG42" s="46"/>
      <c r="GH42" s="46"/>
      <c r="GI42" s="46"/>
      <c r="GJ42" s="46"/>
      <c r="GK42" s="46"/>
      <c r="GL42" s="46"/>
      <c r="GM42" s="46"/>
      <c r="GN42" s="46"/>
      <c r="GO42" s="46"/>
      <c r="GP42" s="46"/>
      <c r="GQ42" s="46"/>
      <c r="GR42" s="46"/>
      <c r="GS42" s="46"/>
      <c r="GT42" s="46"/>
      <c r="GU42" s="46"/>
      <c r="GV42" s="46"/>
      <c r="GW42" s="46"/>
      <c r="GX42" s="46"/>
      <c r="GY42" s="46"/>
      <c r="GZ42" s="46"/>
      <c r="HA42" s="46"/>
      <c r="HB42" s="46"/>
      <c r="HC42" s="46"/>
      <c r="HD42" s="46"/>
      <c r="HE42" s="46"/>
      <c r="HF42" s="46"/>
      <c r="HG42" s="46"/>
      <c r="HH42" s="46"/>
      <c r="HI42" s="46"/>
      <c r="HJ42" s="46"/>
      <c r="HK42" s="46"/>
      <c r="HL42" s="46"/>
      <c r="HM42" s="46"/>
      <c r="HN42" s="46"/>
      <c r="HO42" s="46"/>
      <c r="HP42" s="46"/>
      <c r="HQ42" s="46"/>
      <c r="HR42" s="46"/>
      <c r="HS42" s="46"/>
      <c r="HT42" s="46"/>
      <c r="HU42" s="46"/>
      <c r="HV42" s="46"/>
      <c r="HW42" s="46"/>
      <c r="HX42" s="46"/>
      <c r="HY42" s="46"/>
      <c r="HZ42" s="46"/>
      <c r="IA42" s="46"/>
      <c r="IB42" s="46"/>
      <c r="IC42" s="46"/>
      <c r="ID42" s="46"/>
      <c r="IE42" s="46"/>
      <c r="IF42" s="46"/>
      <c r="IG42" s="46"/>
      <c r="IH42" s="46"/>
      <c r="II42" s="46"/>
      <c r="IJ42" s="46"/>
      <c r="IK42" s="46"/>
      <c r="IL42" s="46"/>
      <c r="IM42" s="46"/>
      <c r="IN42" s="46"/>
      <c r="IO42" s="46"/>
      <c r="IP42" s="46"/>
      <c r="IQ42" s="46"/>
      <c r="IR42" s="46"/>
      <c r="IS42" s="46"/>
      <c r="IT42" s="46"/>
      <c r="IU42" s="46"/>
      <c r="IV42" s="46"/>
    </row>
    <row r="43" spans="1:256" ht="12.75" customHeight="1">
      <c r="A43" s="184" t="s">
        <v>149</v>
      </c>
      <c r="B43" s="185"/>
      <c r="C43" s="186"/>
      <c r="D43" s="124"/>
      <c r="E43" s="52"/>
      <c r="F43" s="124"/>
      <c r="G43" s="52"/>
      <c r="H43" s="52"/>
      <c r="I43" s="52"/>
      <c r="J43" s="53"/>
      <c r="K43" s="54"/>
      <c r="L43" s="52"/>
      <c r="M43" s="55"/>
      <c r="R43" s="3"/>
      <c r="S43" s="3"/>
      <c r="T43" s="3"/>
    </row>
    <row r="44" spans="1:256" ht="12.75" customHeight="1">
      <c r="A44" s="187" t="s">
        <v>150</v>
      </c>
      <c r="B44" s="188">
        <v>4.8</v>
      </c>
      <c r="C44" s="189" t="s">
        <v>25</v>
      </c>
      <c r="D44" s="123"/>
      <c r="E44" s="52">
        <f>D44*B44</f>
        <v>0</v>
      </c>
      <c r="F44" s="123"/>
      <c r="G44" s="52">
        <f>F44*B44</f>
        <v>0</v>
      </c>
      <c r="H44" s="52">
        <f>+D44+F44</f>
        <v>0</v>
      </c>
      <c r="I44" s="52">
        <f>E44+G44</f>
        <v>0</v>
      </c>
      <c r="J44" s="53">
        <f>K44*I44</f>
        <v>0</v>
      </c>
      <c r="K44" s="20">
        <f t="shared" ref="K44" si="7">$K$12</f>
        <v>0</v>
      </c>
      <c r="L44" s="52">
        <f>I44+J44</f>
        <v>0</v>
      </c>
      <c r="M44" s="55"/>
      <c r="R44" s="3"/>
      <c r="S44" s="3"/>
      <c r="T44" s="3"/>
    </row>
    <row r="45" spans="1:256" ht="12.75" customHeight="1">
      <c r="A45" s="184" t="s">
        <v>151</v>
      </c>
      <c r="B45" s="185"/>
      <c r="C45" s="186"/>
      <c r="D45" s="124"/>
      <c r="E45" s="52"/>
      <c r="F45" s="124"/>
      <c r="G45" s="52"/>
      <c r="H45" s="52"/>
      <c r="I45" s="52"/>
      <c r="J45" s="53"/>
      <c r="K45" s="54"/>
      <c r="L45" s="52"/>
      <c r="M45" s="55"/>
      <c r="R45" s="3"/>
      <c r="S45" s="3"/>
      <c r="T45" s="3"/>
    </row>
    <row r="46" spans="1:256" ht="12.75" customHeight="1">
      <c r="A46" s="187" t="s">
        <v>111</v>
      </c>
      <c r="B46" s="188">
        <v>10.46</v>
      </c>
      <c r="C46" s="189" t="s">
        <v>102</v>
      </c>
      <c r="D46" s="123"/>
      <c r="E46" s="52">
        <f>D46*B46</f>
        <v>0</v>
      </c>
      <c r="F46" s="123"/>
      <c r="G46" s="52">
        <f>F46*B46</f>
        <v>0</v>
      </c>
      <c r="H46" s="52">
        <f>+D46+F46</f>
        <v>0</v>
      </c>
      <c r="I46" s="52">
        <f>E46+G46</f>
        <v>0</v>
      </c>
      <c r="J46" s="53">
        <f>K46*I46</f>
        <v>0</v>
      </c>
      <c r="K46" s="20">
        <f t="shared" ref="K46:K48" si="8">$K$12</f>
        <v>0</v>
      </c>
      <c r="L46" s="52">
        <f>I46+J46</f>
        <v>0</v>
      </c>
      <c r="M46" s="55"/>
      <c r="R46" s="3"/>
      <c r="S46" s="3"/>
      <c r="T46" s="3"/>
    </row>
    <row r="47" spans="1:256" ht="12.75" customHeight="1">
      <c r="A47" s="187" t="s">
        <v>110</v>
      </c>
      <c r="B47" s="188">
        <v>21.5</v>
      </c>
      <c r="C47" s="189" t="s">
        <v>102</v>
      </c>
      <c r="D47" s="123"/>
      <c r="E47" s="52">
        <f>D47*B47</f>
        <v>0</v>
      </c>
      <c r="F47" s="123"/>
      <c r="G47" s="52">
        <f>F47*B47</f>
        <v>0</v>
      </c>
      <c r="H47" s="52">
        <f>+D47+F47</f>
        <v>0</v>
      </c>
      <c r="I47" s="52">
        <f>E47+G47</f>
        <v>0</v>
      </c>
      <c r="J47" s="53">
        <f>K47*I47</f>
        <v>0</v>
      </c>
      <c r="K47" s="20">
        <f t="shared" si="8"/>
        <v>0</v>
      </c>
      <c r="L47" s="52">
        <f>I47+J47</f>
        <v>0</v>
      </c>
      <c r="M47" s="55"/>
      <c r="R47" s="3"/>
      <c r="S47" s="3"/>
      <c r="T47" s="3"/>
    </row>
    <row r="48" spans="1:256" ht="12.75" customHeight="1">
      <c r="A48" s="187" t="s">
        <v>155</v>
      </c>
      <c r="B48" s="188">
        <v>4</v>
      </c>
      <c r="C48" s="189" t="s">
        <v>102</v>
      </c>
      <c r="D48" s="123"/>
      <c r="E48" s="52">
        <f>D48*B48</f>
        <v>0</v>
      </c>
      <c r="F48" s="123"/>
      <c r="G48" s="52">
        <f>F48*B48</f>
        <v>0</v>
      </c>
      <c r="H48" s="52">
        <f>+D48+F48</f>
        <v>0</v>
      </c>
      <c r="I48" s="52">
        <f>E48+G48</f>
        <v>0</v>
      </c>
      <c r="J48" s="53">
        <f>K48*I48</f>
        <v>0</v>
      </c>
      <c r="K48" s="20">
        <f t="shared" si="8"/>
        <v>0</v>
      </c>
      <c r="L48" s="52">
        <f>I48+J48</f>
        <v>0</v>
      </c>
      <c r="M48" s="55"/>
      <c r="R48" s="3"/>
      <c r="S48" s="3"/>
      <c r="T48" s="3"/>
    </row>
    <row r="49" spans="1:20" ht="12.75" customHeight="1">
      <c r="A49" s="184" t="s">
        <v>152</v>
      </c>
      <c r="B49" s="185"/>
      <c r="C49" s="186"/>
      <c r="D49" s="124"/>
      <c r="E49" s="52"/>
      <c r="F49" s="124"/>
      <c r="G49" s="52"/>
      <c r="H49" s="52"/>
      <c r="I49" s="52"/>
      <c r="J49" s="53"/>
      <c r="K49" s="54"/>
      <c r="L49" s="52"/>
      <c r="M49" s="55"/>
      <c r="R49" s="3"/>
      <c r="S49" s="3"/>
      <c r="T49" s="3"/>
    </row>
    <row r="50" spans="1:20" ht="12.75" customHeight="1">
      <c r="A50" s="187" t="s">
        <v>108</v>
      </c>
      <c r="B50" s="188">
        <v>0.24</v>
      </c>
      <c r="C50" s="189" t="s">
        <v>35</v>
      </c>
      <c r="D50" s="123"/>
      <c r="E50" s="52">
        <f>D50*B50</f>
        <v>0</v>
      </c>
      <c r="F50" s="123"/>
      <c r="G50" s="52">
        <f>F50*B50</f>
        <v>0</v>
      </c>
      <c r="H50" s="52">
        <f>+D50+F50</f>
        <v>0</v>
      </c>
      <c r="I50" s="52">
        <f>E50+G50</f>
        <v>0</v>
      </c>
      <c r="J50" s="53">
        <f>K50*I50</f>
        <v>0</v>
      </c>
      <c r="K50" s="20">
        <f t="shared" ref="K50:K51" si="9">$K$12</f>
        <v>0</v>
      </c>
      <c r="L50" s="52">
        <f>I50+J50</f>
        <v>0</v>
      </c>
      <c r="M50" s="55"/>
      <c r="R50" s="3"/>
      <c r="S50" s="3"/>
      <c r="T50" s="3"/>
    </row>
    <row r="51" spans="1:20" ht="12.75" customHeight="1">
      <c r="A51" s="187" t="s">
        <v>153</v>
      </c>
      <c r="B51" s="188">
        <v>0.24</v>
      </c>
      <c r="C51" s="189" t="s">
        <v>35</v>
      </c>
      <c r="D51" s="123"/>
      <c r="E51" s="52">
        <f>D51*B51</f>
        <v>0</v>
      </c>
      <c r="F51" s="123"/>
      <c r="G51" s="52">
        <f>F51*B51</f>
        <v>0</v>
      </c>
      <c r="H51" s="52">
        <f>+D51+F51</f>
        <v>0</v>
      </c>
      <c r="I51" s="52">
        <f>E51+G51</f>
        <v>0</v>
      </c>
      <c r="J51" s="53">
        <f>K51*I51</f>
        <v>0</v>
      </c>
      <c r="K51" s="20">
        <f t="shared" si="9"/>
        <v>0</v>
      </c>
      <c r="L51" s="52">
        <f>I51+J51</f>
        <v>0</v>
      </c>
      <c r="M51" s="55"/>
      <c r="R51" s="3"/>
      <c r="S51" s="3"/>
      <c r="T51" s="3"/>
    </row>
    <row r="52" spans="1:20" ht="12.75" customHeight="1">
      <c r="A52" s="181" t="s">
        <v>156</v>
      </c>
      <c r="B52" s="182"/>
      <c r="C52" s="183"/>
      <c r="D52" s="33"/>
      <c r="E52" s="62"/>
      <c r="F52" s="33"/>
      <c r="G52" s="62"/>
      <c r="H52" s="62"/>
      <c r="I52" s="62"/>
      <c r="J52" s="127"/>
      <c r="K52" s="126"/>
      <c r="L52" s="62"/>
      <c r="M52" s="96">
        <f>SUM(L53:L55)</f>
        <v>0</v>
      </c>
      <c r="R52" s="3"/>
      <c r="S52" s="3"/>
      <c r="T52" s="3"/>
    </row>
    <row r="53" spans="1:20" ht="12.75" customHeight="1">
      <c r="A53" s="184" t="s">
        <v>157</v>
      </c>
      <c r="B53" s="185"/>
      <c r="C53" s="186"/>
      <c r="D53" s="124"/>
      <c r="E53" s="52"/>
      <c r="F53" s="124"/>
      <c r="G53" s="52"/>
      <c r="H53" s="52"/>
      <c r="I53" s="52"/>
      <c r="J53" s="53"/>
      <c r="K53" s="54"/>
      <c r="L53" s="52"/>
      <c r="M53" s="55"/>
      <c r="R53" s="3"/>
      <c r="S53" s="3"/>
      <c r="T53" s="3"/>
    </row>
    <row r="54" spans="1:20" ht="12.75" customHeight="1">
      <c r="A54" s="184" t="s">
        <v>158</v>
      </c>
      <c r="B54" s="185"/>
      <c r="C54" s="186"/>
      <c r="D54" s="124"/>
      <c r="E54" s="52"/>
      <c r="F54" s="124"/>
      <c r="G54" s="52"/>
      <c r="H54" s="52"/>
      <c r="I54" s="52"/>
      <c r="J54" s="53"/>
      <c r="K54" s="54"/>
      <c r="L54" s="52"/>
      <c r="M54" s="55"/>
      <c r="R54" s="3"/>
      <c r="S54" s="3"/>
      <c r="T54" s="3"/>
    </row>
    <row r="55" spans="1:20" ht="15" customHeight="1">
      <c r="A55" s="187" t="s">
        <v>159</v>
      </c>
      <c r="B55" s="188">
        <v>28.5</v>
      </c>
      <c r="C55" s="189" t="s">
        <v>25</v>
      </c>
      <c r="D55" s="123"/>
      <c r="E55" s="52">
        <f>D55*B55</f>
        <v>0</v>
      </c>
      <c r="F55" s="123"/>
      <c r="G55" s="52">
        <f>F55*B55</f>
        <v>0</v>
      </c>
      <c r="H55" s="52">
        <f>+D55+F55</f>
        <v>0</v>
      </c>
      <c r="I55" s="52">
        <f>E55+G55</f>
        <v>0</v>
      </c>
      <c r="J55" s="53">
        <f>K55*I55</f>
        <v>0</v>
      </c>
      <c r="K55" s="20">
        <f t="shared" ref="K55" si="10">$K$12</f>
        <v>0</v>
      </c>
      <c r="L55" s="52">
        <f>I55+J55</f>
        <v>0</v>
      </c>
      <c r="M55" s="55"/>
      <c r="R55" s="3"/>
      <c r="S55" s="3"/>
      <c r="T55" s="3"/>
    </row>
    <row r="56" spans="1:20" ht="15.75">
      <c r="A56" s="181" t="s">
        <v>160</v>
      </c>
      <c r="B56" s="182"/>
      <c r="C56" s="183"/>
      <c r="D56" s="33"/>
      <c r="E56" s="62"/>
      <c r="F56" s="33"/>
      <c r="G56" s="62"/>
      <c r="H56" s="62"/>
      <c r="I56" s="62"/>
      <c r="J56" s="127"/>
      <c r="K56" s="126"/>
      <c r="L56" s="62"/>
      <c r="M56" s="96">
        <f>SUM(L59:L67)</f>
        <v>0</v>
      </c>
      <c r="R56" s="3"/>
      <c r="S56" s="3"/>
      <c r="T56" s="3"/>
    </row>
    <row r="57" spans="1:20" ht="15">
      <c r="A57" s="184" t="s">
        <v>161</v>
      </c>
      <c r="B57" s="185"/>
      <c r="C57" s="186"/>
      <c r="D57" s="124"/>
      <c r="E57" s="52"/>
      <c r="F57" s="124"/>
      <c r="G57" s="52"/>
      <c r="H57" s="52"/>
      <c r="I57" s="52"/>
      <c r="J57" s="53"/>
      <c r="K57" s="54"/>
      <c r="L57" s="52"/>
      <c r="M57" s="55"/>
      <c r="R57" s="3"/>
      <c r="S57" s="3"/>
      <c r="T57" s="3"/>
    </row>
    <row r="58" spans="1:20" ht="15">
      <c r="A58" s="184" t="s">
        <v>162</v>
      </c>
      <c r="B58" s="185"/>
      <c r="C58" s="186"/>
      <c r="D58" s="124"/>
      <c r="E58" s="52"/>
      <c r="F58" s="124"/>
      <c r="G58" s="52"/>
      <c r="H58" s="52"/>
      <c r="I58" s="52"/>
      <c r="J58" s="53"/>
      <c r="K58" s="54"/>
      <c r="L58" s="52"/>
      <c r="M58" s="55"/>
      <c r="R58" s="3"/>
      <c r="S58" s="3"/>
      <c r="T58" s="3"/>
    </row>
    <row r="59" spans="1:20" ht="15" customHeight="1">
      <c r="A59" s="187" t="s">
        <v>163</v>
      </c>
      <c r="B59" s="188">
        <v>121.46</v>
      </c>
      <c r="C59" s="189" t="s">
        <v>25</v>
      </c>
      <c r="D59" s="123"/>
      <c r="E59" s="52">
        <f>D59*B59</f>
        <v>0</v>
      </c>
      <c r="F59" s="123"/>
      <c r="G59" s="52">
        <f>F59*B59</f>
        <v>0</v>
      </c>
      <c r="H59" s="52">
        <f>+D59+F59</f>
        <v>0</v>
      </c>
      <c r="I59" s="52">
        <f>E59+G59</f>
        <v>0</v>
      </c>
      <c r="J59" s="53">
        <f>K59*I59</f>
        <v>0</v>
      </c>
      <c r="K59" s="20">
        <f t="shared" ref="K59" si="11">$K$12</f>
        <v>0</v>
      </c>
      <c r="L59" s="52">
        <f>I59+J59</f>
        <v>0</v>
      </c>
      <c r="M59" s="55"/>
      <c r="R59" s="3"/>
      <c r="S59" s="3"/>
      <c r="T59" s="3"/>
    </row>
    <row r="60" spans="1:20" ht="15" customHeight="1">
      <c r="A60" s="184" t="s">
        <v>164</v>
      </c>
      <c r="B60" s="185"/>
      <c r="C60" s="186"/>
      <c r="D60" s="124"/>
      <c r="E60" s="52"/>
      <c r="F60" s="124"/>
      <c r="G60" s="52"/>
      <c r="H60" s="52"/>
      <c r="I60" s="52"/>
      <c r="J60" s="53"/>
      <c r="K60" s="54"/>
      <c r="L60" s="52"/>
      <c r="M60" s="55"/>
      <c r="R60" s="3"/>
      <c r="S60" s="3"/>
      <c r="T60" s="3"/>
    </row>
    <row r="61" spans="1:20" ht="15" customHeight="1">
      <c r="A61" s="184" t="s">
        <v>165</v>
      </c>
      <c r="B61" s="185"/>
      <c r="C61" s="186"/>
      <c r="D61" s="124"/>
      <c r="E61" s="52"/>
      <c r="F61" s="124"/>
      <c r="G61" s="52"/>
      <c r="H61" s="52"/>
      <c r="I61" s="52"/>
      <c r="J61" s="53"/>
      <c r="K61" s="54"/>
      <c r="L61" s="52"/>
      <c r="M61" s="55"/>
      <c r="R61" s="3"/>
      <c r="S61" s="3"/>
      <c r="T61" s="3"/>
    </row>
    <row r="62" spans="1:20" ht="15" customHeight="1">
      <c r="A62" s="187" t="s">
        <v>166</v>
      </c>
      <c r="B62" s="188">
        <v>121.46</v>
      </c>
      <c r="C62" s="189" t="s">
        <v>25</v>
      </c>
      <c r="D62" s="123"/>
      <c r="E62" s="52">
        <f>D62*B62</f>
        <v>0</v>
      </c>
      <c r="F62" s="123"/>
      <c r="G62" s="52">
        <f>F62*B62</f>
        <v>0</v>
      </c>
      <c r="H62" s="52">
        <f>+D62+F62</f>
        <v>0</v>
      </c>
      <c r="I62" s="52">
        <f>E62+G62</f>
        <v>0</v>
      </c>
      <c r="J62" s="53">
        <f>K62*I62</f>
        <v>0</v>
      </c>
      <c r="K62" s="20">
        <f t="shared" ref="K62" si="12">$K$12</f>
        <v>0</v>
      </c>
      <c r="L62" s="52">
        <f>I62+J62</f>
        <v>0</v>
      </c>
      <c r="M62" s="55"/>
    </row>
    <row r="63" spans="1:20">
      <c r="A63" s="184" t="s">
        <v>167</v>
      </c>
      <c r="B63" s="185"/>
      <c r="C63" s="186"/>
      <c r="D63" s="124"/>
      <c r="E63" s="52"/>
      <c r="F63" s="124"/>
      <c r="G63" s="52"/>
      <c r="H63" s="52"/>
      <c r="I63" s="52"/>
      <c r="J63" s="53"/>
      <c r="K63" s="54"/>
      <c r="L63" s="52"/>
      <c r="M63" s="55"/>
    </row>
    <row r="64" spans="1:20">
      <c r="A64" s="187" t="s">
        <v>168</v>
      </c>
      <c r="B64" s="188">
        <v>11.6</v>
      </c>
      <c r="C64" s="189" t="s">
        <v>28</v>
      </c>
      <c r="D64" s="123"/>
      <c r="E64" s="52">
        <f>D64*B64</f>
        <v>0</v>
      </c>
      <c r="F64" s="123"/>
      <c r="G64" s="52">
        <f>F64*B64</f>
        <v>0</v>
      </c>
      <c r="H64" s="52">
        <f>+D64+F64</f>
        <v>0</v>
      </c>
      <c r="I64" s="52">
        <f>E64+G64</f>
        <v>0</v>
      </c>
      <c r="J64" s="53">
        <f>K64*I64</f>
        <v>0</v>
      </c>
      <c r="K64" s="20">
        <f t="shared" ref="K64" si="13">$K$12</f>
        <v>0</v>
      </c>
      <c r="L64" s="52">
        <f>I64+J64</f>
        <v>0</v>
      </c>
      <c r="M64" s="55"/>
    </row>
    <row r="65" spans="1:20" ht="15">
      <c r="A65" s="184" t="s">
        <v>169</v>
      </c>
      <c r="B65" s="185"/>
      <c r="C65" s="186"/>
      <c r="D65" s="124"/>
      <c r="E65" s="52"/>
      <c r="F65" s="124"/>
      <c r="G65" s="52"/>
      <c r="H65" s="52"/>
      <c r="I65" s="52"/>
      <c r="J65" s="53"/>
      <c r="K65" s="54"/>
      <c r="L65" s="52"/>
      <c r="M65" s="55"/>
      <c r="O65" s="11"/>
      <c r="P65" s="3"/>
      <c r="Q65" s="3"/>
      <c r="R65" s="3"/>
      <c r="S65" s="3"/>
      <c r="T65" s="3"/>
    </row>
    <row r="66" spans="1:20">
      <c r="A66" s="187" t="s">
        <v>170</v>
      </c>
      <c r="B66" s="188">
        <v>29.52</v>
      </c>
      <c r="C66" s="189" t="s">
        <v>28</v>
      </c>
      <c r="D66" s="123"/>
      <c r="E66" s="52">
        <f>D66*B66</f>
        <v>0</v>
      </c>
      <c r="F66" s="123"/>
      <c r="G66" s="52">
        <f>F66*B66</f>
        <v>0</v>
      </c>
      <c r="H66" s="52">
        <f>+D66+F66</f>
        <v>0</v>
      </c>
      <c r="I66" s="52">
        <f>E66+G66</f>
        <v>0</v>
      </c>
      <c r="J66" s="53">
        <f>K66*I66</f>
        <v>0</v>
      </c>
      <c r="K66" s="20">
        <f t="shared" ref="K66:K67" si="14">$K$12</f>
        <v>0</v>
      </c>
      <c r="L66" s="52">
        <f>I66+J66</f>
        <v>0</v>
      </c>
      <c r="M66" s="55"/>
    </row>
    <row r="67" spans="1:20">
      <c r="A67" s="187" t="s">
        <v>171</v>
      </c>
      <c r="B67" s="188">
        <v>9.34</v>
      </c>
      <c r="C67" s="189" t="s">
        <v>28</v>
      </c>
      <c r="D67" s="123"/>
      <c r="E67" s="52">
        <f>D67*B67</f>
        <v>0</v>
      </c>
      <c r="F67" s="123"/>
      <c r="G67" s="52">
        <f>F67*B67</f>
        <v>0</v>
      </c>
      <c r="H67" s="52">
        <f>+D67+F67</f>
        <v>0</v>
      </c>
      <c r="I67" s="52">
        <f>E67+G67</f>
        <v>0</v>
      </c>
      <c r="J67" s="53">
        <f>K67*I67</f>
        <v>0</v>
      </c>
      <c r="K67" s="20">
        <f t="shared" si="14"/>
        <v>0</v>
      </c>
      <c r="L67" s="52">
        <f>I67+J67</f>
        <v>0</v>
      </c>
      <c r="M67" s="55"/>
    </row>
    <row r="68" spans="1:20" ht="15.75">
      <c r="A68" s="181" t="s">
        <v>172</v>
      </c>
      <c r="B68" s="182"/>
      <c r="C68" s="183"/>
      <c r="D68" s="33"/>
      <c r="E68" s="62"/>
      <c r="F68" s="33"/>
      <c r="G68" s="62"/>
      <c r="H68" s="62"/>
      <c r="I68" s="62"/>
      <c r="J68" s="127"/>
      <c r="K68" s="126"/>
      <c r="L68" s="62"/>
      <c r="M68" s="96">
        <f>SUM(L69:L71)</f>
        <v>0</v>
      </c>
    </row>
    <row r="69" spans="1:20">
      <c r="A69" s="184" t="s">
        <v>173</v>
      </c>
      <c r="B69" s="185"/>
      <c r="C69" s="186"/>
      <c r="D69" s="124"/>
      <c r="E69" s="52"/>
      <c r="F69" s="124"/>
      <c r="G69" s="52"/>
      <c r="H69" s="52"/>
      <c r="I69" s="52"/>
      <c r="J69" s="53"/>
      <c r="K69" s="54"/>
      <c r="L69" s="52"/>
      <c r="M69" s="55"/>
    </row>
    <row r="70" spans="1:20">
      <c r="A70" s="184" t="s">
        <v>174</v>
      </c>
      <c r="B70" s="185"/>
      <c r="C70" s="186"/>
      <c r="D70" s="124"/>
      <c r="E70" s="52"/>
      <c r="F70" s="124"/>
      <c r="G70" s="52"/>
      <c r="H70" s="52"/>
      <c r="I70" s="52"/>
      <c r="J70" s="53"/>
      <c r="K70" s="54"/>
      <c r="L70" s="52"/>
      <c r="M70" s="55"/>
    </row>
    <row r="71" spans="1:20">
      <c r="A71" s="187" t="s">
        <v>175</v>
      </c>
      <c r="B71" s="188">
        <v>0.8</v>
      </c>
      <c r="C71" s="189" t="s">
        <v>42</v>
      </c>
      <c r="D71" s="123"/>
      <c r="E71" s="52">
        <f>D71*B71</f>
        <v>0</v>
      </c>
      <c r="F71" s="123"/>
      <c r="G71" s="52">
        <f>F71*B71</f>
        <v>0</v>
      </c>
      <c r="H71" s="52">
        <f>+D71+F71</f>
        <v>0</v>
      </c>
      <c r="I71" s="52">
        <f>E71+G71</f>
        <v>0</v>
      </c>
      <c r="J71" s="53">
        <f>K71*I71</f>
        <v>0</v>
      </c>
      <c r="K71" s="20">
        <f t="shared" ref="K71" si="15">$K$12</f>
        <v>0</v>
      </c>
      <c r="L71" s="52">
        <f>I71+J71</f>
        <v>0</v>
      </c>
      <c r="M71" s="55"/>
    </row>
    <row r="72" spans="1:20" ht="15.75">
      <c r="A72" s="181" t="s">
        <v>176</v>
      </c>
      <c r="B72" s="182"/>
      <c r="C72" s="183"/>
      <c r="D72" s="33"/>
      <c r="E72" s="62"/>
      <c r="F72" s="33"/>
      <c r="G72" s="62"/>
      <c r="H72" s="62"/>
      <c r="I72" s="62"/>
      <c r="J72" s="127"/>
      <c r="K72" s="126"/>
      <c r="L72" s="62"/>
      <c r="M72" s="96">
        <f>SUM(L73:L74)</f>
        <v>0</v>
      </c>
    </row>
    <row r="73" spans="1:20">
      <c r="A73" s="184" t="s">
        <v>177</v>
      </c>
      <c r="B73" s="185"/>
      <c r="C73" s="186"/>
      <c r="D73" s="124"/>
      <c r="E73" s="52"/>
      <c r="F73" s="124"/>
      <c r="G73" s="52"/>
      <c r="H73" s="52"/>
      <c r="I73" s="52"/>
      <c r="J73" s="53"/>
      <c r="K73" s="54"/>
      <c r="L73" s="52"/>
      <c r="M73" s="55"/>
    </row>
    <row r="74" spans="1:20">
      <c r="A74" s="187" t="s">
        <v>178</v>
      </c>
      <c r="B74" s="188">
        <v>121.46</v>
      </c>
      <c r="C74" s="189" t="s">
        <v>25</v>
      </c>
      <c r="D74" s="123"/>
      <c r="E74" s="52">
        <f>D74*B74</f>
        <v>0</v>
      </c>
      <c r="F74" s="123"/>
      <c r="G74" s="52">
        <f>F74*B74</f>
        <v>0</v>
      </c>
      <c r="H74" s="52">
        <f>+D74+F74</f>
        <v>0</v>
      </c>
      <c r="I74" s="52">
        <f>E74+G74</f>
        <v>0</v>
      </c>
      <c r="J74" s="53">
        <f>K74*I74</f>
        <v>0</v>
      </c>
      <c r="K74" s="20">
        <f t="shared" ref="K74" si="16">$K$12</f>
        <v>0</v>
      </c>
      <c r="L74" s="52">
        <f>I74+J74</f>
        <v>0</v>
      </c>
      <c r="M74" s="55"/>
    </row>
    <row r="75" spans="1:20" ht="15.75">
      <c r="A75" s="181" t="s">
        <v>179</v>
      </c>
      <c r="B75" s="182"/>
      <c r="C75" s="183"/>
      <c r="D75" s="33"/>
      <c r="E75" s="62"/>
      <c r="F75" s="33"/>
      <c r="G75" s="62"/>
      <c r="H75" s="62"/>
      <c r="I75" s="62"/>
      <c r="J75" s="127"/>
      <c r="K75" s="126"/>
      <c r="L75" s="62"/>
      <c r="M75" s="96">
        <f>SUM(L76:L80)</f>
        <v>0</v>
      </c>
    </row>
    <row r="76" spans="1:20">
      <c r="A76" s="184" t="s">
        <v>180</v>
      </c>
      <c r="B76" s="185"/>
      <c r="C76" s="186"/>
      <c r="D76" s="124"/>
      <c r="E76" s="52"/>
      <c r="F76" s="124"/>
      <c r="G76" s="52"/>
      <c r="H76" s="52"/>
      <c r="I76" s="52"/>
      <c r="J76" s="53"/>
      <c r="K76" s="54"/>
      <c r="L76" s="52"/>
      <c r="M76" s="55"/>
    </row>
    <row r="77" spans="1:20">
      <c r="A77" s="184" t="s">
        <v>181</v>
      </c>
      <c r="B77" s="185"/>
      <c r="C77" s="186"/>
      <c r="D77" s="124"/>
      <c r="E77" s="52"/>
      <c r="F77" s="124"/>
      <c r="G77" s="52"/>
      <c r="H77" s="52"/>
      <c r="I77" s="52"/>
      <c r="J77" s="53"/>
      <c r="K77" s="54"/>
      <c r="L77" s="52"/>
      <c r="M77" s="55"/>
    </row>
    <row r="78" spans="1:20">
      <c r="A78" s="187" t="s">
        <v>182</v>
      </c>
      <c r="B78" s="188">
        <v>72.25</v>
      </c>
      <c r="C78" s="189" t="s">
        <v>25</v>
      </c>
      <c r="D78" s="123"/>
      <c r="E78" s="52">
        <f>D78*B78</f>
        <v>0</v>
      </c>
      <c r="F78" s="123"/>
      <c r="G78" s="52">
        <f>F78*B78</f>
        <v>0</v>
      </c>
      <c r="H78" s="52">
        <f>+D78+F78</f>
        <v>0</v>
      </c>
      <c r="I78" s="52">
        <f>E78+G78</f>
        <v>0</v>
      </c>
      <c r="J78" s="53">
        <f>K78*I78</f>
        <v>0</v>
      </c>
      <c r="K78" s="20">
        <f t="shared" ref="K78" si="17">$K$12</f>
        <v>0</v>
      </c>
      <c r="L78" s="52">
        <f>I78+J78</f>
        <v>0</v>
      </c>
      <c r="M78" s="55"/>
    </row>
    <row r="79" spans="1:20">
      <c r="A79" s="184" t="s">
        <v>183</v>
      </c>
      <c r="B79" s="185"/>
      <c r="C79" s="186"/>
      <c r="D79" s="124"/>
      <c r="E79" s="52"/>
      <c r="F79" s="124"/>
      <c r="G79" s="52"/>
      <c r="H79" s="52"/>
      <c r="I79" s="52"/>
      <c r="J79" s="53"/>
      <c r="K79" s="54"/>
      <c r="L79" s="52"/>
      <c r="M79" s="55"/>
    </row>
    <row r="80" spans="1:20">
      <c r="A80" s="187" t="s">
        <v>184</v>
      </c>
      <c r="B80" s="188">
        <v>72.25</v>
      </c>
      <c r="C80" s="189" t="s">
        <v>25</v>
      </c>
      <c r="D80" s="123"/>
      <c r="E80" s="52">
        <f>D80*B80</f>
        <v>0</v>
      </c>
      <c r="F80" s="123"/>
      <c r="G80" s="52">
        <f>F80*B80</f>
        <v>0</v>
      </c>
      <c r="H80" s="52">
        <f>+D80+F80</f>
        <v>0</v>
      </c>
      <c r="I80" s="52">
        <f>E80+G80</f>
        <v>0</v>
      </c>
      <c r="J80" s="53">
        <f>K80*I80</f>
        <v>0</v>
      </c>
      <c r="K80" s="20">
        <f t="shared" ref="K80" si="18">$K$12</f>
        <v>0</v>
      </c>
      <c r="L80" s="52">
        <f>I80+J80</f>
        <v>0</v>
      </c>
      <c r="M80" s="55"/>
    </row>
    <row r="81" spans="1:13" ht="15.75">
      <c r="A81" s="181" t="s">
        <v>43</v>
      </c>
      <c r="B81" s="190"/>
      <c r="C81" s="191"/>
      <c r="D81" s="109"/>
      <c r="E81" s="192"/>
      <c r="F81" s="109"/>
      <c r="G81" s="192"/>
      <c r="H81" s="192"/>
      <c r="I81" s="192"/>
      <c r="J81" s="108"/>
      <c r="K81" s="108"/>
      <c r="L81" s="192"/>
      <c r="M81" s="96">
        <f>SUM(L82:L85)</f>
        <v>0</v>
      </c>
    </row>
    <row r="82" spans="1:13" ht="15.75">
      <c r="A82" s="173" t="s">
        <v>185</v>
      </c>
      <c r="B82" s="107"/>
      <c r="C82" s="104"/>
      <c r="D82" s="106"/>
      <c r="E82" s="104"/>
      <c r="F82" s="106"/>
      <c r="G82" s="104"/>
      <c r="H82" s="104"/>
      <c r="I82" s="104"/>
      <c r="J82" s="105"/>
      <c r="K82" s="54"/>
      <c r="L82" s="104"/>
      <c r="M82" s="100"/>
    </row>
    <row r="83" spans="1:13" ht="15.75">
      <c r="A83" s="172" t="s">
        <v>186</v>
      </c>
      <c r="B83" s="193">
        <v>72.25</v>
      </c>
      <c r="C83" s="194" t="s">
        <v>25</v>
      </c>
      <c r="D83" s="199"/>
      <c r="E83" s="103">
        <f>D83*B83</f>
        <v>0</v>
      </c>
      <c r="F83" s="203"/>
      <c r="G83" s="101">
        <f>F83*B83</f>
        <v>0</v>
      </c>
      <c r="H83" s="101">
        <f>+D83+F83</f>
        <v>0</v>
      </c>
      <c r="I83" s="101">
        <f>E83+G83</f>
        <v>0</v>
      </c>
      <c r="J83" s="102">
        <f>K83*I83</f>
        <v>0</v>
      </c>
      <c r="K83" s="20">
        <f t="shared" ref="K83" si="19">$K$12</f>
        <v>0</v>
      </c>
      <c r="L83" s="101">
        <f>I83+J83</f>
        <v>0</v>
      </c>
      <c r="M83" s="100"/>
    </row>
    <row r="84" spans="1:13" ht="15.75">
      <c r="A84" s="173" t="s">
        <v>187</v>
      </c>
      <c r="B84" s="107"/>
      <c r="C84" s="104"/>
      <c r="D84" s="200"/>
      <c r="E84" s="104"/>
      <c r="F84" s="200"/>
      <c r="G84" s="104"/>
      <c r="H84" s="104"/>
      <c r="I84" s="104"/>
      <c r="J84" s="105"/>
      <c r="K84" s="54"/>
      <c r="L84" s="104"/>
      <c r="M84" s="100"/>
    </row>
    <row r="85" spans="1:13" ht="15.75">
      <c r="A85" s="172" t="s">
        <v>188</v>
      </c>
      <c r="B85" s="193">
        <v>96.34</v>
      </c>
      <c r="C85" s="194" t="s">
        <v>25</v>
      </c>
      <c r="D85" s="199"/>
      <c r="E85" s="103">
        <f>D85*B85</f>
        <v>0</v>
      </c>
      <c r="F85" s="203"/>
      <c r="G85" s="101">
        <f>F85*B85</f>
        <v>0</v>
      </c>
      <c r="H85" s="101">
        <f>+D85+F85</f>
        <v>0</v>
      </c>
      <c r="I85" s="101">
        <f>E85+G85</f>
        <v>0</v>
      </c>
      <c r="J85" s="102">
        <f>K85*I85</f>
        <v>0</v>
      </c>
      <c r="K85" s="20">
        <f t="shared" ref="K85" si="20">$K$12</f>
        <v>0</v>
      </c>
      <c r="L85" s="101">
        <f>I85+J85</f>
        <v>0</v>
      </c>
      <c r="M85" s="100"/>
    </row>
    <row r="86" spans="1:13" ht="15.75">
      <c r="A86" s="181" t="s">
        <v>10</v>
      </c>
      <c r="B86" s="112"/>
      <c r="C86" s="110"/>
      <c r="D86" s="201"/>
      <c r="E86" s="110"/>
      <c r="F86" s="201"/>
      <c r="G86" s="110"/>
      <c r="H86" s="110"/>
      <c r="I86" s="110"/>
      <c r="J86" s="111"/>
      <c r="K86" s="111"/>
      <c r="L86" s="110"/>
      <c r="M86" s="96">
        <f>SUM(L87:L88)</f>
        <v>0</v>
      </c>
    </row>
    <row r="87" spans="1:13" ht="15.75">
      <c r="A87" s="195" t="s">
        <v>74</v>
      </c>
      <c r="B87" s="196"/>
      <c r="C87" s="197"/>
      <c r="D87" s="202"/>
      <c r="E87" s="114"/>
      <c r="F87" s="202"/>
      <c r="G87" s="114"/>
      <c r="H87" s="114"/>
      <c r="I87" s="114"/>
      <c r="J87" s="115"/>
      <c r="K87" s="115"/>
      <c r="L87" s="114"/>
      <c r="M87" s="100"/>
    </row>
    <row r="88" spans="1:13">
      <c r="A88" s="172" t="s">
        <v>73</v>
      </c>
      <c r="B88" s="193">
        <v>31.94</v>
      </c>
      <c r="C88" s="194" t="s">
        <v>72</v>
      </c>
      <c r="D88" s="199"/>
      <c r="E88" s="103">
        <f>D88*B88</f>
        <v>0</v>
      </c>
      <c r="F88" s="203">
        <v>0</v>
      </c>
      <c r="G88" s="101">
        <f>F88*B88</f>
        <v>0</v>
      </c>
      <c r="H88" s="101">
        <f>+D88+F88</f>
        <v>0</v>
      </c>
      <c r="I88" s="101">
        <f>E88+G88</f>
        <v>0</v>
      </c>
      <c r="J88" s="102">
        <f>K88*I88</f>
        <v>0</v>
      </c>
      <c r="K88" s="20">
        <f t="shared" ref="K88" si="21">$K$12</f>
        <v>0</v>
      </c>
      <c r="L88" s="101">
        <f>I88+J88</f>
        <v>0</v>
      </c>
      <c r="M88" s="198"/>
    </row>
    <row r="89" spans="1:13" ht="15.75">
      <c r="A89" s="181" t="s">
        <v>71</v>
      </c>
      <c r="B89" s="112"/>
      <c r="C89" s="110"/>
      <c r="D89" s="201"/>
      <c r="E89" s="110"/>
      <c r="F89" s="201"/>
      <c r="G89" s="110"/>
      <c r="H89" s="110"/>
      <c r="I89" s="110"/>
      <c r="J89" s="111"/>
      <c r="K89" s="111"/>
      <c r="L89" s="110"/>
      <c r="M89" s="96">
        <f>SUM(L90:L92)</f>
        <v>0</v>
      </c>
    </row>
    <row r="90" spans="1:13">
      <c r="A90" s="195" t="s">
        <v>70</v>
      </c>
      <c r="B90" s="193"/>
      <c r="C90" s="194"/>
      <c r="D90" s="199"/>
      <c r="E90" s="103"/>
      <c r="F90" s="203"/>
      <c r="G90" s="101"/>
      <c r="H90" s="101"/>
      <c r="I90" s="101"/>
      <c r="J90" s="102"/>
      <c r="K90" s="54"/>
      <c r="L90" s="101"/>
      <c r="M90" s="198"/>
    </row>
    <row r="91" spans="1:13">
      <c r="A91" s="195" t="s">
        <v>69</v>
      </c>
      <c r="B91" s="193"/>
      <c r="C91" s="194"/>
      <c r="D91" s="199"/>
      <c r="E91" s="103"/>
      <c r="F91" s="203"/>
      <c r="G91" s="101"/>
      <c r="H91" s="101"/>
      <c r="I91" s="101"/>
      <c r="J91" s="102"/>
      <c r="K91" s="54"/>
      <c r="L91" s="101"/>
      <c r="M91" s="198"/>
    </row>
    <row r="92" spans="1:13">
      <c r="A92" s="172" t="s">
        <v>51</v>
      </c>
      <c r="B92" s="193">
        <v>2</v>
      </c>
      <c r="C92" s="194" t="s">
        <v>0</v>
      </c>
      <c r="D92" s="199"/>
      <c r="E92" s="103">
        <f>D92*B92</f>
        <v>0</v>
      </c>
      <c r="F92" s="203">
        <v>0</v>
      </c>
      <c r="G92" s="101">
        <f>F92*B92</f>
        <v>0</v>
      </c>
      <c r="H92" s="101">
        <f>+D92+F92</f>
        <v>0</v>
      </c>
      <c r="I92" s="101">
        <f>E92+G92</f>
        <v>0</v>
      </c>
      <c r="J92" s="102">
        <f>K92*I92</f>
        <v>0</v>
      </c>
      <c r="K92" s="20">
        <f t="shared" ref="K92" si="22">$K$12</f>
        <v>0</v>
      </c>
      <c r="L92" s="101">
        <f>I92+J92</f>
        <v>0</v>
      </c>
      <c r="M92" s="198"/>
    </row>
    <row r="93" spans="1:13" ht="15.75">
      <c r="A93" s="83"/>
      <c r="B93" s="82"/>
      <c r="C93" s="81"/>
      <c r="D93" s="79"/>
      <c r="E93" s="97"/>
      <c r="F93" s="98"/>
      <c r="G93" s="97"/>
      <c r="H93" s="237" t="s">
        <v>11</v>
      </c>
      <c r="I93" s="238"/>
      <c r="J93" s="238"/>
      <c r="K93" s="238"/>
      <c r="L93" s="239"/>
      <c r="M93" s="96">
        <f>SUM(M16:M92)</f>
        <v>0</v>
      </c>
    </row>
    <row r="94" spans="1:13" ht="16.5">
      <c r="A94" s="240"/>
      <c r="B94" s="240"/>
      <c r="C94" s="240"/>
      <c r="D94" s="1"/>
      <c r="E94" s="40"/>
      <c r="F94" s="41"/>
      <c r="G94" s="1"/>
      <c r="H94" s="1"/>
      <c r="I94" s="1"/>
      <c r="J94" s="1"/>
      <c r="K94" s="1"/>
      <c r="L94" s="49"/>
      <c r="M94" s="3"/>
    </row>
    <row r="95" spans="1:13" ht="16.5">
      <c r="D95" s="1"/>
      <c r="E95" s="40"/>
      <c r="F95" s="42"/>
      <c r="G95" s="38"/>
      <c r="H95" s="38"/>
      <c r="I95" s="48" t="s">
        <v>31</v>
      </c>
      <c r="J95" s="48"/>
      <c r="K95" s="48"/>
      <c r="L95" s="48"/>
      <c r="M95" s="3"/>
    </row>
    <row r="96" spans="1:13" ht="16.5">
      <c r="B96" s="2"/>
      <c r="C96" s="2"/>
      <c r="D96" s="1"/>
      <c r="E96" s="40"/>
      <c r="F96" s="42"/>
      <c r="G96" s="38"/>
      <c r="H96" s="38"/>
      <c r="I96" s="38"/>
      <c r="J96" s="39"/>
      <c r="K96" s="39"/>
      <c r="L96" s="48"/>
      <c r="M96" s="3"/>
    </row>
    <row r="97" spans="2:13" ht="16.5">
      <c r="B97" s="2"/>
      <c r="C97" s="2"/>
      <c r="G97" s="38"/>
      <c r="H97" s="38"/>
      <c r="I97" s="38"/>
      <c r="J97" s="39"/>
      <c r="K97" s="39"/>
      <c r="M97" s="35"/>
    </row>
    <row r="98" spans="2:13" ht="16.5">
      <c r="B98" s="2"/>
      <c r="C98" s="2"/>
      <c r="G98" s="40"/>
      <c r="H98" s="41"/>
      <c r="I98" s="49" t="s">
        <v>32</v>
      </c>
      <c r="J98" s="49"/>
      <c r="K98" s="49"/>
      <c r="M98" s="35"/>
    </row>
    <row r="99" spans="2:13" ht="16.5">
      <c r="B99" s="2"/>
      <c r="C99" s="2"/>
      <c r="G99" s="40"/>
      <c r="H99" s="42"/>
      <c r="I99" s="48" t="s">
        <v>33</v>
      </c>
      <c r="J99" s="48"/>
      <c r="K99" s="48"/>
      <c r="M99" s="35"/>
    </row>
    <row r="100" spans="2:13" ht="16.5">
      <c r="B100" s="2"/>
      <c r="C100" s="2"/>
      <c r="G100" s="40"/>
      <c r="H100" s="42"/>
      <c r="I100" s="48" t="s">
        <v>34</v>
      </c>
      <c r="J100" s="48"/>
      <c r="K100" s="48"/>
      <c r="L100" s="1"/>
      <c r="M100" s="1"/>
    </row>
    <row r="101" spans="2:13">
      <c r="B101" s="2"/>
      <c r="C101" s="2"/>
    </row>
  </sheetData>
  <sheetProtection sheet="1" objects="1" scenarios="1"/>
  <mergeCells count="20">
    <mergeCell ref="F13:G13"/>
    <mergeCell ref="H13:H15"/>
    <mergeCell ref="A13:A15"/>
    <mergeCell ref="B13:B15"/>
    <mergeCell ref="H93:L93"/>
    <mergeCell ref="A1:C5"/>
    <mergeCell ref="A9:M10"/>
    <mergeCell ref="M13:M15"/>
    <mergeCell ref="A94:C94"/>
    <mergeCell ref="L13:L15"/>
    <mergeCell ref="C13:C15"/>
    <mergeCell ref="I13:I15"/>
    <mergeCell ref="J13:K13"/>
    <mergeCell ref="D14:D15"/>
    <mergeCell ref="E14:E15"/>
    <mergeCell ref="F14:F15"/>
    <mergeCell ref="G14:G15"/>
    <mergeCell ref="J14:J15"/>
    <mergeCell ref="K14:K15"/>
    <mergeCell ref="D13:E13"/>
  </mergeCells>
  <phoneticPr fontId="13" type="noConversion"/>
  <printOptions horizontalCentered="1"/>
  <pageMargins left="0.98425196850393704" right="0.39370078740157483" top="0.39370078740157483" bottom="0.15748031496062992" header="0.39370078740157483" footer="0.15748031496062992"/>
  <pageSetup paperSize="9" scale="50" fitToHeight="0" orientation="landscape" r:id="rId1"/>
  <headerFooter alignWithMargins="0">
    <oddFooter>&amp;C&amp;8Inst. Fed. de Educ., Ciência e Tecnol. Sul-rio-grandenseRua Gonçalves Chaves, n° 3218– CEP 96015-560 – Pelotas/RS – Tel.: (53) 3026.6211/3026.6210&amp;6   &amp;Z&amp;F&amp;10&amp;RPagina &amp;P de &amp;N</oddFooter>
  </headerFooter>
  <ignoredErrors>
    <ignoredError sqref="K16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V112"/>
  <sheetViews>
    <sheetView showZeros="0" topLeftCell="A31" zoomScaleSheetLayoutView="90" workbookViewId="0">
      <selection activeCell="K13" sqref="K13"/>
    </sheetView>
  </sheetViews>
  <sheetFormatPr defaultColWidth="12.7109375" defaultRowHeight="12.75"/>
  <cols>
    <col min="1" max="1" width="117.7109375" style="72" customWidth="1"/>
    <col min="2" max="2" width="10.28515625" style="77" customWidth="1"/>
    <col min="3" max="3" width="7" style="76" bestFit="1" customWidth="1"/>
    <col min="4" max="5" width="11.28515625" style="74" customWidth="1"/>
    <col min="6" max="7" width="10.85546875" style="74" customWidth="1"/>
    <col min="8" max="8" width="12.5703125" style="74" customWidth="1"/>
    <col min="9" max="9" width="13" style="74" bestFit="1" customWidth="1"/>
    <col min="10" max="10" width="12.28515625" style="75" customWidth="1"/>
    <col min="11" max="11" width="8.28515625" style="75" customWidth="1"/>
    <col min="12" max="12" width="13.85546875" style="74" customWidth="1"/>
    <col min="13" max="13" width="19.140625" style="73" customWidth="1"/>
    <col min="14" max="14" width="12.7109375" style="72"/>
    <col min="15" max="15" width="13.7109375" style="72" bestFit="1" customWidth="1"/>
    <col min="16" max="16384" width="12.7109375" style="72"/>
  </cols>
  <sheetData>
    <row r="1" spans="1:20" s="1" customFormat="1" ht="21" customHeight="1">
      <c r="A1" s="251" t="s">
        <v>30</v>
      </c>
      <c r="B1" s="251"/>
      <c r="C1" s="251"/>
      <c r="D1" s="27"/>
      <c r="F1" s="27"/>
      <c r="J1" s="5"/>
      <c r="K1" s="24"/>
      <c r="M1" s="25"/>
      <c r="P1" s="3"/>
      <c r="Q1" s="3"/>
      <c r="R1" s="3"/>
      <c r="S1" s="3"/>
      <c r="T1" s="3"/>
    </row>
    <row r="2" spans="1:20" s="1" customFormat="1" ht="9" customHeight="1">
      <c r="A2" s="251"/>
      <c r="B2" s="251"/>
      <c r="C2" s="251"/>
      <c r="D2" s="27"/>
      <c r="F2" s="27"/>
      <c r="J2" s="5"/>
      <c r="K2" s="24"/>
      <c r="M2" s="25"/>
      <c r="P2" s="3"/>
      <c r="Q2" s="3"/>
      <c r="R2" s="3"/>
      <c r="S2" s="3"/>
      <c r="T2" s="3"/>
    </row>
    <row r="3" spans="1:20" s="1" customFormat="1" ht="3" customHeight="1">
      <c r="A3" s="251"/>
      <c r="B3" s="251"/>
      <c r="C3" s="251"/>
      <c r="D3" s="27"/>
      <c r="F3" s="27"/>
      <c r="J3" s="5"/>
      <c r="K3" s="24"/>
      <c r="M3" s="25"/>
      <c r="P3" s="3"/>
      <c r="Q3" s="3"/>
      <c r="R3" s="3"/>
      <c r="S3" s="3"/>
      <c r="T3" s="3"/>
    </row>
    <row r="4" spans="1:20" s="1" customFormat="1" ht="11.25" customHeight="1">
      <c r="A4" s="251"/>
      <c r="B4" s="251"/>
      <c r="C4" s="251"/>
      <c r="D4" s="27"/>
      <c r="F4" s="27"/>
      <c r="J4" s="5"/>
      <c r="K4" s="24"/>
      <c r="M4" s="25"/>
      <c r="P4" s="3"/>
      <c r="Q4" s="3"/>
      <c r="R4" s="3"/>
      <c r="S4" s="3"/>
      <c r="T4" s="3"/>
    </row>
    <row r="5" spans="1:20" s="1" customFormat="1" ht="21" hidden="1" customHeight="1">
      <c r="A5" s="251"/>
      <c r="B5" s="251"/>
      <c r="C5" s="251"/>
      <c r="D5" s="27"/>
      <c r="F5" s="27"/>
      <c r="J5" s="5"/>
      <c r="K5" s="24"/>
      <c r="M5" s="25"/>
      <c r="P5" s="3"/>
      <c r="Q5" s="3"/>
      <c r="R5" s="3"/>
      <c r="S5" s="3"/>
      <c r="T5" s="3"/>
    </row>
    <row r="6" spans="1:20" s="1" customFormat="1" ht="11.25" customHeight="1">
      <c r="B6" s="136"/>
      <c r="C6" s="2"/>
      <c r="D6" s="27"/>
      <c r="F6" s="27"/>
      <c r="J6" s="5"/>
      <c r="K6" s="24"/>
      <c r="M6" s="25"/>
      <c r="P6" s="3"/>
      <c r="Q6" s="3"/>
      <c r="R6" s="3"/>
      <c r="S6" s="3"/>
      <c r="T6" s="3"/>
    </row>
    <row r="7" spans="1:20" s="1" customFormat="1">
      <c r="A7" s="36" t="s">
        <v>29</v>
      </c>
      <c r="B7" s="27"/>
      <c r="C7" s="27"/>
      <c r="D7" s="27"/>
      <c r="E7" s="27"/>
      <c r="F7" s="27"/>
      <c r="G7" s="27"/>
      <c r="H7" s="27"/>
      <c r="I7" s="27"/>
      <c r="J7" s="27"/>
      <c r="K7" s="4"/>
      <c r="L7" s="27"/>
      <c r="M7" s="30"/>
    </row>
    <row r="8" spans="1:20" s="1" customFormat="1">
      <c r="A8" s="36" t="s">
        <v>29</v>
      </c>
      <c r="B8" s="27"/>
      <c r="C8" s="27"/>
      <c r="D8" s="27"/>
      <c r="E8" s="27"/>
      <c r="F8" s="27"/>
      <c r="G8" s="27"/>
      <c r="H8" s="27"/>
      <c r="I8" s="27"/>
      <c r="J8" s="27"/>
      <c r="K8" s="4"/>
      <c r="L8" s="27"/>
      <c r="M8" s="30"/>
    </row>
    <row r="9" spans="1:20" s="1" customFormat="1" ht="15">
      <c r="B9" s="136"/>
      <c r="C9" s="2"/>
      <c r="D9" s="27"/>
      <c r="F9" s="27"/>
      <c r="J9" s="5"/>
      <c r="K9" s="24"/>
      <c r="M9" s="25"/>
      <c r="P9" s="3"/>
      <c r="Q9" s="3"/>
      <c r="R9" s="3"/>
      <c r="S9" s="3"/>
      <c r="T9" s="3"/>
    </row>
    <row r="10" spans="1:20" s="1" customFormat="1" ht="15">
      <c r="A10" s="252" t="s">
        <v>15</v>
      </c>
      <c r="B10" s="253"/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4"/>
      <c r="R10" s="3"/>
      <c r="S10" s="3"/>
      <c r="T10" s="3"/>
    </row>
    <row r="11" spans="1:20" s="1" customFormat="1" ht="15">
      <c r="A11" s="255"/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R11" s="3"/>
      <c r="S11" s="3"/>
      <c r="T11" s="3"/>
    </row>
    <row r="12" spans="1:20" s="1" customFormat="1" ht="15.95" customHeight="1">
      <c r="A12" s="275" t="s">
        <v>138</v>
      </c>
      <c r="B12" s="276"/>
      <c r="C12" s="276"/>
      <c r="D12" s="276"/>
      <c r="E12" s="277"/>
      <c r="F12" s="168" t="s">
        <v>54</v>
      </c>
      <c r="G12" s="169"/>
      <c r="H12" s="169"/>
      <c r="I12" s="169"/>
      <c r="J12" s="68"/>
      <c r="K12" s="68"/>
      <c r="L12" s="68"/>
      <c r="M12" s="69"/>
      <c r="N12" s="3"/>
      <c r="R12" s="3"/>
      <c r="S12" s="3"/>
      <c r="T12" s="3"/>
    </row>
    <row r="13" spans="1:20" s="1" customFormat="1" ht="15.95" customHeight="1">
      <c r="A13" s="275" t="s">
        <v>55</v>
      </c>
      <c r="B13" s="276"/>
      <c r="C13" s="276"/>
      <c r="D13" s="276"/>
      <c r="E13" s="277"/>
      <c r="F13" s="168" t="s">
        <v>137</v>
      </c>
      <c r="G13" s="169"/>
      <c r="H13" s="169"/>
      <c r="I13" s="170"/>
      <c r="J13" s="70" t="s">
        <v>18</v>
      </c>
      <c r="K13" s="135"/>
      <c r="L13" s="134"/>
      <c r="M13" s="133"/>
      <c r="N13" s="3"/>
      <c r="R13" s="3"/>
      <c r="S13" s="3"/>
      <c r="T13" s="3"/>
    </row>
    <row r="14" spans="1:20" ht="15.95" customHeight="1">
      <c r="A14" s="258" t="s">
        <v>5</v>
      </c>
      <c r="B14" s="280" t="s">
        <v>6</v>
      </c>
      <c r="C14" s="258" t="s">
        <v>7</v>
      </c>
      <c r="D14" s="247" t="s">
        <v>2</v>
      </c>
      <c r="E14" s="247"/>
      <c r="F14" s="264" t="s">
        <v>3</v>
      </c>
      <c r="G14" s="264"/>
      <c r="H14" s="241" t="s">
        <v>1</v>
      </c>
      <c r="I14" s="241" t="s">
        <v>12</v>
      </c>
      <c r="J14" s="288" t="s">
        <v>4</v>
      </c>
      <c r="K14" s="289"/>
      <c r="L14" s="241" t="s">
        <v>16</v>
      </c>
      <c r="M14" s="285" t="s">
        <v>17</v>
      </c>
    </row>
    <row r="15" spans="1:20" ht="15.95" customHeight="1">
      <c r="A15" s="278"/>
      <c r="B15" s="281"/>
      <c r="C15" s="283"/>
      <c r="D15" s="247" t="s">
        <v>13</v>
      </c>
      <c r="E15" s="241" t="s">
        <v>14</v>
      </c>
      <c r="F15" s="247" t="s">
        <v>13</v>
      </c>
      <c r="G15" s="241" t="s">
        <v>14</v>
      </c>
      <c r="H15" s="242"/>
      <c r="I15" s="242"/>
      <c r="J15" s="273" t="s">
        <v>8</v>
      </c>
      <c r="K15" s="273" t="s">
        <v>9</v>
      </c>
      <c r="L15" s="242"/>
      <c r="M15" s="286"/>
    </row>
    <row r="16" spans="1:20" ht="15.95" customHeight="1">
      <c r="A16" s="279"/>
      <c r="B16" s="282"/>
      <c r="C16" s="284"/>
      <c r="D16" s="248"/>
      <c r="E16" s="243"/>
      <c r="F16" s="248"/>
      <c r="G16" s="243"/>
      <c r="H16" s="243"/>
      <c r="I16" s="243"/>
      <c r="J16" s="274"/>
      <c r="K16" s="274"/>
      <c r="L16" s="243"/>
      <c r="M16" s="287"/>
    </row>
    <row r="17" spans="1:20" ht="15.95" customHeight="1">
      <c r="A17" s="131" t="s">
        <v>136</v>
      </c>
      <c r="B17" s="112"/>
      <c r="C17" s="110"/>
      <c r="D17" s="130"/>
      <c r="E17" s="129"/>
      <c r="F17" s="130"/>
      <c r="G17" s="129"/>
      <c r="H17" s="129"/>
      <c r="I17" s="129"/>
      <c r="J17" s="129"/>
      <c r="K17" s="129"/>
      <c r="L17" s="129"/>
      <c r="M17" s="96">
        <f>SUM(L18:L32)</f>
        <v>0</v>
      </c>
    </row>
    <row r="18" spans="1:20" s="1" customFormat="1" ht="15.95" customHeight="1">
      <c r="A18" s="43" t="s">
        <v>134</v>
      </c>
      <c r="B18" s="137"/>
      <c r="C18" s="138"/>
      <c r="D18" s="50"/>
      <c r="E18" s="52"/>
      <c r="F18" s="50"/>
      <c r="G18" s="52"/>
      <c r="H18" s="52"/>
      <c r="I18" s="52"/>
      <c r="J18" s="53"/>
      <c r="K18" s="54"/>
      <c r="L18" s="52"/>
      <c r="M18" s="55"/>
      <c r="R18" s="3"/>
      <c r="S18" s="3"/>
      <c r="T18" s="3"/>
    </row>
    <row r="19" spans="1:20" s="1" customFormat="1" ht="15.95" customHeight="1">
      <c r="A19" s="43" t="s">
        <v>133</v>
      </c>
      <c r="B19" s="137"/>
      <c r="C19" s="138"/>
      <c r="D19" s="50"/>
      <c r="E19" s="52"/>
      <c r="F19" s="50"/>
      <c r="G19" s="52"/>
      <c r="H19" s="52"/>
      <c r="I19" s="52"/>
      <c r="J19" s="53"/>
      <c r="K19" s="54"/>
      <c r="L19" s="52"/>
      <c r="M19" s="55"/>
      <c r="R19" s="3"/>
      <c r="S19" s="3"/>
      <c r="T19" s="3"/>
    </row>
    <row r="20" spans="1:20" s="1" customFormat="1" ht="15.95" customHeight="1">
      <c r="A20" s="141" t="s">
        <v>132</v>
      </c>
      <c r="B20" s="142">
        <v>95.13</v>
      </c>
      <c r="C20" s="143" t="s">
        <v>25</v>
      </c>
      <c r="D20" s="56"/>
      <c r="E20" s="53">
        <f>D20*B20</f>
        <v>0</v>
      </c>
      <c r="F20" s="56"/>
      <c r="G20" s="53">
        <f>F20*B20</f>
        <v>0</v>
      </c>
      <c r="H20" s="53">
        <f>+D20+F20</f>
        <v>0</v>
      </c>
      <c r="I20" s="53">
        <f>E20+G20</f>
        <v>0</v>
      </c>
      <c r="J20" s="53">
        <f>K20*I20</f>
        <v>0</v>
      </c>
      <c r="K20" s="54">
        <f>$K$13</f>
        <v>0</v>
      </c>
      <c r="L20" s="53">
        <f>I20+J20</f>
        <v>0</v>
      </c>
      <c r="M20" s="55"/>
      <c r="R20" s="3"/>
      <c r="S20" s="3"/>
      <c r="T20" s="3"/>
    </row>
    <row r="21" spans="1:20" s="1" customFormat="1" ht="15.95" customHeight="1">
      <c r="A21" s="141" t="s">
        <v>131</v>
      </c>
      <c r="B21" s="142">
        <v>35.840000000000003</v>
      </c>
      <c r="C21" s="143" t="s">
        <v>25</v>
      </c>
      <c r="D21" s="56"/>
      <c r="E21" s="53">
        <f>D21*B21</f>
        <v>0</v>
      </c>
      <c r="F21" s="56"/>
      <c r="G21" s="53">
        <f>F21*B21</f>
        <v>0</v>
      </c>
      <c r="H21" s="53">
        <f>+D21+F21</f>
        <v>0</v>
      </c>
      <c r="I21" s="53">
        <f>E21+G21</f>
        <v>0</v>
      </c>
      <c r="J21" s="53">
        <f>K21*I21</f>
        <v>0</v>
      </c>
      <c r="K21" s="54">
        <f>$K$13</f>
        <v>0</v>
      </c>
      <c r="L21" s="53">
        <f>I21+J21</f>
        <v>0</v>
      </c>
      <c r="M21" s="55"/>
      <c r="R21" s="3"/>
      <c r="S21" s="3"/>
      <c r="T21" s="3"/>
    </row>
    <row r="22" spans="1:20" s="1" customFormat="1" ht="15.95" customHeight="1">
      <c r="A22" s="43" t="s">
        <v>130</v>
      </c>
      <c r="B22" s="137"/>
      <c r="C22" s="138"/>
      <c r="D22" s="50"/>
      <c r="E22" s="52"/>
      <c r="F22" s="50"/>
      <c r="G22" s="52"/>
      <c r="H22" s="52"/>
      <c r="I22" s="52"/>
      <c r="J22" s="53"/>
      <c r="K22" s="54"/>
      <c r="L22" s="52"/>
      <c r="M22" s="55"/>
      <c r="R22" s="3"/>
      <c r="S22" s="3"/>
      <c r="T22" s="3"/>
    </row>
    <row r="23" spans="1:20" s="1" customFormat="1" ht="15.95" customHeight="1">
      <c r="A23" s="141" t="s">
        <v>129</v>
      </c>
      <c r="B23" s="142">
        <v>2</v>
      </c>
      <c r="C23" s="143" t="s">
        <v>25</v>
      </c>
      <c r="D23" s="56"/>
      <c r="E23" s="53">
        <f>D23*B23</f>
        <v>0</v>
      </c>
      <c r="F23" s="56"/>
      <c r="G23" s="53">
        <f>F23*B23</f>
        <v>0</v>
      </c>
      <c r="H23" s="53">
        <f>+D23+F23</f>
        <v>0</v>
      </c>
      <c r="I23" s="53">
        <f>E23+G23</f>
        <v>0</v>
      </c>
      <c r="J23" s="53">
        <f>K23*I23</f>
        <v>0</v>
      </c>
      <c r="K23" s="54">
        <f>$K$13</f>
        <v>0</v>
      </c>
      <c r="L23" s="53">
        <f>I23+J23</f>
        <v>0</v>
      </c>
      <c r="M23" s="55"/>
      <c r="R23" s="3"/>
      <c r="S23" s="3"/>
      <c r="T23" s="3"/>
    </row>
    <row r="24" spans="1:20" s="1" customFormat="1" ht="15.95" customHeight="1">
      <c r="A24" s="43" t="s">
        <v>128</v>
      </c>
      <c r="B24" s="137"/>
      <c r="C24" s="138"/>
      <c r="D24" s="50"/>
      <c r="E24" s="52"/>
      <c r="F24" s="50"/>
      <c r="G24" s="52"/>
      <c r="H24" s="52"/>
      <c r="I24" s="52"/>
      <c r="J24" s="53"/>
      <c r="K24" s="54"/>
      <c r="L24" s="52"/>
      <c r="M24" s="55"/>
      <c r="R24" s="3"/>
      <c r="S24" s="3"/>
      <c r="T24" s="3"/>
    </row>
    <row r="25" spans="1:20" s="1" customFormat="1" ht="15.95" customHeight="1">
      <c r="A25" s="141" t="s">
        <v>127</v>
      </c>
      <c r="B25" s="142">
        <v>17.25</v>
      </c>
      <c r="C25" s="143" t="s">
        <v>25</v>
      </c>
      <c r="D25" s="56"/>
      <c r="E25" s="53">
        <f>D25*B25</f>
        <v>0</v>
      </c>
      <c r="F25" s="56"/>
      <c r="G25" s="53">
        <f>F25*B25</f>
        <v>0</v>
      </c>
      <c r="H25" s="53">
        <f>+D25+F25</f>
        <v>0</v>
      </c>
      <c r="I25" s="53">
        <f>E25+G25</f>
        <v>0</v>
      </c>
      <c r="J25" s="53">
        <f>K25*I25</f>
        <v>0</v>
      </c>
      <c r="K25" s="54">
        <f>$K$13</f>
        <v>0</v>
      </c>
      <c r="L25" s="53">
        <f>I25+J25</f>
        <v>0</v>
      </c>
      <c r="M25" s="55"/>
      <c r="R25" s="3"/>
      <c r="S25" s="3"/>
      <c r="T25" s="3"/>
    </row>
    <row r="26" spans="1:20" s="1" customFormat="1" ht="15.95" customHeight="1">
      <c r="A26" s="43" t="s">
        <v>126</v>
      </c>
      <c r="B26" s="137"/>
      <c r="C26" s="138"/>
      <c r="D26" s="50"/>
      <c r="E26" s="52"/>
      <c r="F26" s="50"/>
      <c r="G26" s="52"/>
      <c r="H26" s="52"/>
      <c r="I26" s="52"/>
      <c r="J26" s="53"/>
      <c r="K26" s="54"/>
      <c r="L26" s="52"/>
      <c r="M26" s="55"/>
      <c r="R26" s="3"/>
      <c r="S26" s="3"/>
      <c r="T26" s="3"/>
    </row>
    <row r="27" spans="1:20" s="1" customFormat="1" ht="15.95" customHeight="1">
      <c r="A27" s="141" t="s">
        <v>125</v>
      </c>
      <c r="B27" s="142">
        <v>1</v>
      </c>
      <c r="C27" s="143" t="s">
        <v>50</v>
      </c>
      <c r="D27" s="56"/>
      <c r="E27" s="53">
        <f>D27*B27</f>
        <v>0</v>
      </c>
      <c r="F27" s="56"/>
      <c r="G27" s="53">
        <f>F27*B27</f>
        <v>0</v>
      </c>
      <c r="H27" s="53">
        <f>+D27+F27</f>
        <v>0</v>
      </c>
      <c r="I27" s="53">
        <f>E27+G27</f>
        <v>0</v>
      </c>
      <c r="J27" s="53">
        <f>K27*I27</f>
        <v>0</v>
      </c>
      <c r="K27" s="54">
        <f>$K$13</f>
        <v>0</v>
      </c>
      <c r="L27" s="53">
        <f>I27+J27</f>
        <v>0</v>
      </c>
      <c r="M27" s="55"/>
      <c r="R27" s="3"/>
      <c r="S27" s="3"/>
      <c r="T27" s="3"/>
    </row>
    <row r="28" spans="1:20" s="1" customFormat="1" ht="15.95" customHeight="1">
      <c r="A28" s="43" t="s">
        <v>124</v>
      </c>
      <c r="B28" s="137"/>
      <c r="C28" s="138"/>
      <c r="D28" s="50"/>
      <c r="E28" s="52"/>
      <c r="F28" s="50"/>
      <c r="G28" s="52"/>
      <c r="H28" s="52"/>
      <c r="I28" s="52"/>
      <c r="J28" s="53"/>
      <c r="K28" s="54"/>
      <c r="L28" s="52"/>
      <c r="M28" s="55"/>
      <c r="R28" s="3"/>
      <c r="S28" s="3"/>
      <c r="T28" s="3"/>
    </row>
    <row r="29" spans="1:20" s="1" customFormat="1" ht="15.95" customHeight="1">
      <c r="A29" s="141" t="s">
        <v>123</v>
      </c>
      <c r="B29" s="142">
        <v>3</v>
      </c>
      <c r="C29" s="143" t="s">
        <v>50</v>
      </c>
      <c r="D29" s="56"/>
      <c r="E29" s="53">
        <f>D29*B29</f>
        <v>0</v>
      </c>
      <c r="F29" s="56"/>
      <c r="G29" s="53">
        <f>F29*B29</f>
        <v>0</v>
      </c>
      <c r="H29" s="53">
        <f>+D29+F29</f>
        <v>0</v>
      </c>
      <c r="I29" s="53">
        <f>E29+G29</f>
        <v>0</v>
      </c>
      <c r="J29" s="53">
        <f>K29*I29</f>
        <v>0</v>
      </c>
      <c r="K29" s="54">
        <f>$K$13</f>
        <v>0</v>
      </c>
      <c r="L29" s="53">
        <f>I29+J29</f>
        <v>0</v>
      </c>
      <c r="M29" s="55"/>
      <c r="R29" s="3"/>
      <c r="S29" s="3"/>
      <c r="T29" s="3"/>
    </row>
    <row r="30" spans="1:20" s="95" customFormat="1" ht="15.95" customHeight="1">
      <c r="A30" s="43" t="s">
        <v>122</v>
      </c>
      <c r="B30" s="144"/>
      <c r="C30" s="145"/>
      <c r="D30" s="132"/>
      <c r="E30" s="145"/>
      <c r="F30" s="132"/>
      <c r="G30" s="145"/>
      <c r="H30" s="145"/>
      <c r="I30" s="145"/>
      <c r="J30" s="53"/>
      <c r="K30" s="54"/>
      <c r="L30" s="145"/>
      <c r="M30" s="100"/>
    </row>
    <row r="31" spans="1:20" s="95" customFormat="1" ht="15.95" customHeight="1">
      <c r="A31" s="43" t="s">
        <v>121</v>
      </c>
      <c r="B31" s="144"/>
      <c r="C31" s="145"/>
      <c r="D31" s="128"/>
      <c r="E31" s="103"/>
      <c r="F31" s="128"/>
      <c r="G31" s="101"/>
      <c r="H31" s="101"/>
      <c r="I31" s="101"/>
      <c r="J31" s="53"/>
      <c r="K31" s="54"/>
      <c r="L31" s="101"/>
      <c r="M31" s="100"/>
    </row>
    <row r="32" spans="1:20" s="95" customFormat="1" ht="15.95" customHeight="1">
      <c r="A32" s="60" t="s">
        <v>120</v>
      </c>
      <c r="B32" s="144">
        <v>90</v>
      </c>
      <c r="C32" s="143" t="s">
        <v>50</v>
      </c>
      <c r="D32" s="128"/>
      <c r="E32" s="103">
        <f>D32*B32</f>
        <v>0</v>
      </c>
      <c r="F32" s="128"/>
      <c r="G32" s="101">
        <f>F32*B32</f>
        <v>0</v>
      </c>
      <c r="H32" s="101">
        <f>+D32+F32</f>
        <v>0</v>
      </c>
      <c r="I32" s="101">
        <f>E32+G32</f>
        <v>0</v>
      </c>
      <c r="J32" s="53">
        <f>K32*I32</f>
        <v>0</v>
      </c>
      <c r="K32" s="54">
        <f>$K$13</f>
        <v>0</v>
      </c>
      <c r="L32" s="101">
        <f>I32+J32</f>
        <v>0</v>
      </c>
      <c r="M32" s="100"/>
    </row>
    <row r="33" spans="1:256" ht="15.95" customHeight="1">
      <c r="A33" s="131" t="s">
        <v>119</v>
      </c>
      <c r="B33" s="112"/>
      <c r="C33" s="110"/>
      <c r="D33" s="130"/>
      <c r="E33" s="129"/>
      <c r="F33" s="130"/>
      <c r="G33" s="129"/>
      <c r="H33" s="129"/>
      <c r="I33" s="129"/>
      <c r="J33" s="129"/>
      <c r="K33" s="129"/>
      <c r="L33" s="129"/>
      <c r="M33" s="96">
        <f>SUM(L34:L37)</f>
        <v>0</v>
      </c>
    </row>
    <row r="34" spans="1:256" s="1" customFormat="1" ht="15.95" customHeight="1">
      <c r="A34" s="43" t="s">
        <v>40</v>
      </c>
      <c r="B34" s="137"/>
      <c r="C34" s="138"/>
      <c r="D34" s="50"/>
      <c r="E34" s="52"/>
      <c r="F34" s="50"/>
      <c r="G34" s="52"/>
      <c r="H34" s="52"/>
      <c r="I34" s="52"/>
      <c r="J34" s="53"/>
      <c r="K34" s="54"/>
      <c r="L34" s="52"/>
      <c r="M34" s="55"/>
      <c r="R34" s="3"/>
      <c r="S34" s="3"/>
      <c r="T34" s="3"/>
    </row>
    <row r="35" spans="1:256" s="1" customFormat="1" ht="15.95" customHeight="1">
      <c r="A35" s="60" t="s">
        <v>41</v>
      </c>
      <c r="B35" s="139">
        <v>2</v>
      </c>
      <c r="C35" s="140" t="s">
        <v>35</v>
      </c>
      <c r="D35" s="34"/>
      <c r="E35" s="52">
        <f>D35*B35</f>
        <v>0</v>
      </c>
      <c r="F35" s="34"/>
      <c r="G35" s="52">
        <f>F35*B35</f>
        <v>0</v>
      </c>
      <c r="H35" s="52">
        <f>+D35+F35</f>
        <v>0</v>
      </c>
      <c r="I35" s="52">
        <f>E35+G35</f>
        <v>0</v>
      </c>
      <c r="J35" s="53">
        <f>K35*I35</f>
        <v>0</v>
      </c>
      <c r="K35" s="54">
        <f>$K$13</f>
        <v>0</v>
      </c>
      <c r="L35" s="52">
        <f>I35+J35</f>
        <v>0</v>
      </c>
      <c r="M35" s="55"/>
      <c r="R35" s="3"/>
      <c r="S35" s="3"/>
      <c r="T35" s="3"/>
    </row>
    <row r="36" spans="1:256" s="1" customFormat="1" ht="15.95" customHeight="1">
      <c r="A36" s="43" t="s">
        <v>118</v>
      </c>
      <c r="B36" s="137"/>
      <c r="C36" s="138"/>
      <c r="D36" s="50"/>
      <c r="E36" s="52"/>
      <c r="F36" s="50"/>
      <c r="G36" s="52"/>
      <c r="H36" s="52"/>
      <c r="I36" s="52"/>
      <c r="J36" s="53"/>
      <c r="K36" s="54"/>
      <c r="L36" s="52"/>
      <c r="M36" s="55"/>
      <c r="R36" s="3"/>
      <c r="S36" s="3"/>
      <c r="T36" s="3"/>
    </row>
    <row r="37" spans="1:256" s="95" customFormat="1" ht="15.95" customHeight="1">
      <c r="A37" s="60" t="s">
        <v>117</v>
      </c>
      <c r="B37" s="144">
        <v>1.27</v>
      </c>
      <c r="C37" s="145" t="s">
        <v>35</v>
      </c>
      <c r="D37" s="128"/>
      <c r="E37" s="103">
        <f>D37*B37</f>
        <v>0</v>
      </c>
      <c r="F37" s="128"/>
      <c r="G37" s="101">
        <f>F37*B37</f>
        <v>0</v>
      </c>
      <c r="H37" s="101">
        <f>+D37+F37</f>
        <v>0</v>
      </c>
      <c r="I37" s="101">
        <f>E37+G37</f>
        <v>0</v>
      </c>
      <c r="J37" s="53">
        <f>K37*I37</f>
        <v>0</v>
      </c>
      <c r="K37" s="54">
        <f>$K$13</f>
        <v>0</v>
      </c>
      <c r="L37" s="101">
        <f>I37+J37</f>
        <v>0</v>
      </c>
      <c r="M37" s="100"/>
    </row>
    <row r="38" spans="1:256" s="1" customFormat="1" ht="15.95" customHeight="1">
      <c r="A38" s="146" t="s">
        <v>116</v>
      </c>
      <c r="B38" s="147"/>
      <c r="C38" s="148"/>
      <c r="D38" s="33"/>
      <c r="E38" s="62"/>
      <c r="F38" s="33"/>
      <c r="G38" s="62"/>
      <c r="H38" s="62"/>
      <c r="I38" s="62"/>
      <c r="J38" s="127"/>
      <c r="K38" s="126"/>
      <c r="L38" s="62"/>
      <c r="M38" s="96">
        <f>SUM(L39:L48)</f>
        <v>0</v>
      </c>
      <c r="N38" s="3"/>
      <c r="O38" s="125"/>
      <c r="P38" s="3"/>
      <c r="Q38" s="3"/>
      <c r="R38" s="3"/>
      <c r="S38" s="3"/>
      <c r="T38" s="3"/>
    </row>
    <row r="39" spans="1:256" s="1" customFormat="1" ht="15">
      <c r="A39" s="149" t="s">
        <v>115</v>
      </c>
      <c r="B39" s="150"/>
      <c r="C39" s="151"/>
      <c r="D39" s="124"/>
      <c r="E39" s="52"/>
      <c r="F39" s="124"/>
      <c r="G39" s="52"/>
      <c r="H39" s="52"/>
      <c r="I39" s="52"/>
      <c r="J39" s="53"/>
      <c r="K39" s="54"/>
      <c r="L39" s="52"/>
      <c r="M39" s="55"/>
      <c r="P39" s="3"/>
      <c r="Q39" s="3"/>
      <c r="R39" s="3"/>
      <c r="S39" s="3"/>
      <c r="T39" s="3"/>
    </row>
    <row r="40" spans="1:256" s="1" customFormat="1" ht="15.95" customHeight="1">
      <c r="A40" s="149" t="s">
        <v>114</v>
      </c>
      <c r="B40" s="150"/>
      <c r="C40" s="151"/>
      <c r="D40" s="124"/>
      <c r="E40" s="52"/>
      <c r="F40" s="124"/>
      <c r="G40" s="52"/>
      <c r="H40" s="52"/>
      <c r="I40" s="52"/>
      <c r="J40" s="53"/>
      <c r="K40" s="54"/>
      <c r="L40" s="52"/>
      <c r="M40" s="55"/>
      <c r="P40" s="3"/>
      <c r="Q40" s="3"/>
      <c r="R40" s="3"/>
      <c r="S40" s="3"/>
      <c r="T40" s="3"/>
    </row>
    <row r="41" spans="1:256" s="1" customFormat="1" ht="15.95" customHeight="1">
      <c r="A41" s="152" t="s">
        <v>113</v>
      </c>
      <c r="B41" s="153">
        <v>4.08</v>
      </c>
      <c r="C41" s="154" t="s">
        <v>25</v>
      </c>
      <c r="D41" s="123"/>
      <c r="E41" s="52">
        <f>D41*B41</f>
        <v>0</v>
      </c>
      <c r="F41" s="123"/>
      <c r="G41" s="52">
        <f>F41*B41</f>
        <v>0</v>
      </c>
      <c r="H41" s="52">
        <f>+D41+F41</f>
        <v>0</v>
      </c>
      <c r="I41" s="52">
        <f>E41+G41</f>
        <v>0</v>
      </c>
      <c r="J41" s="53">
        <f>K41*I41</f>
        <v>0</v>
      </c>
      <c r="K41" s="54">
        <f>$K$13</f>
        <v>0</v>
      </c>
      <c r="L41" s="52">
        <f>I41+J41</f>
        <v>0</v>
      </c>
      <c r="M41" s="55"/>
      <c r="P41" s="3"/>
      <c r="Q41" s="3"/>
      <c r="R41" s="3"/>
      <c r="S41" s="3"/>
      <c r="T41" s="3"/>
    </row>
    <row r="42" spans="1:256" s="1" customFormat="1" ht="15.95" customHeight="1">
      <c r="A42" s="149" t="s">
        <v>112</v>
      </c>
      <c r="B42" s="150"/>
      <c r="C42" s="151"/>
      <c r="D42" s="124"/>
      <c r="E42" s="52"/>
      <c r="F42" s="124"/>
      <c r="G42" s="52"/>
      <c r="H42" s="52"/>
      <c r="I42" s="52"/>
      <c r="J42" s="53"/>
      <c r="K42" s="54"/>
      <c r="L42" s="52"/>
      <c r="M42" s="55"/>
      <c r="P42" s="3"/>
      <c r="Q42" s="3"/>
      <c r="R42" s="3"/>
      <c r="S42" s="3"/>
      <c r="T42" s="3"/>
    </row>
    <row r="43" spans="1:256" s="1" customFormat="1" ht="15.95" customHeight="1">
      <c r="A43" s="187" t="s">
        <v>193</v>
      </c>
      <c r="B43" s="153">
        <v>2</v>
      </c>
      <c r="C43" s="154" t="s">
        <v>102</v>
      </c>
      <c r="D43" s="123"/>
      <c r="E43" s="52">
        <f>D43*B43</f>
        <v>0</v>
      </c>
      <c r="F43" s="123"/>
      <c r="G43" s="52">
        <f>F43*B43</f>
        <v>0</v>
      </c>
      <c r="H43" s="52">
        <f>+D43+F43</f>
        <v>0</v>
      </c>
      <c r="I43" s="52">
        <f>E43+G43</f>
        <v>0</v>
      </c>
      <c r="J43" s="53">
        <f>K43*I43</f>
        <v>0</v>
      </c>
      <c r="K43" s="54">
        <f>$K$13</f>
        <v>0</v>
      </c>
      <c r="L43" s="52">
        <f>I43+J43</f>
        <v>0</v>
      </c>
      <c r="M43" s="55"/>
      <c r="P43" s="3"/>
      <c r="Q43" s="3"/>
      <c r="R43" s="3"/>
      <c r="S43" s="3"/>
      <c r="T43" s="3"/>
    </row>
    <row r="44" spans="1:256" s="1" customFormat="1" ht="15.95" customHeight="1">
      <c r="A44" s="152" t="s">
        <v>110</v>
      </c>
      <c r="B44" s="153">
        <v>26</v>
      </c>
      <c r="C44" s="154" t="s">
        <v>102</v>
      </c>
      <c r="D44" s="123"/>
      <c r="E44" s="52">
        <f>D44*B44</f>
        <v>0</v>
      </c>
      <c r="F44" s="123"/>
      <c r="G44" s="52">
        <f>F44*B44</f>
        <v>0</v>
      </c>
      <c r="H44" s="52">
        <f>+D44+F44</f>
        <v>0</v>
      </c>
      <c r="I44" s="52">
        <f>E44+G44</f>
        <v>0</v>
      </c>
      <c r="J44" s="53">
        <f>K44*I44</f>
        <v>0</v>
      </c>
      <c r="K44" s="54">
        <f>$K$13</f>
        <v>0</v>
      </c>
      <c r="L44" s="52">
        <f>I44+J44</f>
        <v>0</v>
      </c>
      <c r="M44" s="55"/>
      <c r="P44" s="3"/>
      <c r="Q44" s="3"/>
      <c r="R44" s="3"/>
      <c r="S44" s="3"/>
      <c r="T44" s="3"/>
    </row>
    <row r="45" spans="1:256" s="1" customFormat="1" ht="15.95" customHeight="1">
      <c r="A45" s="149" t="s">
        <v>109</v>
      </c>
      <c r="B45" s="150"/>
      <c r="C45" s="151"/>
      <c r="D45" s="124"/>
      <c r="E45" s="52"/>
      <c r="F45" s="124"/>
      <c r="G45" s="52"/>
      <c r="H45" s="52"/>
      <c r="I45" s="52"/>
      <c r="J45" s="53"/>
      <c r="K45" s="54"/>
      <c r="L45" s="52"/>
      <c r="M45" s="55"/>
      <c r="P45" s="3"/>
      <c r="Q45" s="3"/>
      <c r="R45" s="3"/>
      <c r="S45" s="3"/>
      <c r="T45" s="3"/>
    </row>
    <row r="46" spans="1:256" s="1" customFormat="1" ht="15.95" customHeight="1">
      <c r="A46" s="152" t="s">
        <v>108</v>
      </c>
      <c r="B46" s="153">
        <v>0.73</v>
      </c>
      <c r="C46" s="154" t="s">
        <v>35</v>
      </c>
      <c r="D46" s="123"/>
      <c r="E46" s="52">
        <f>D46*B46</f>
        <v>0</v>
      </c>
      <c r="F46" s="123"/>
      <c r="G46" s="52">
        <f>F46*B46</f>
        <v>0</v>
      </c>
      <c r="H46" s="52">
        <f>+D46+F46</f>
        <v>0</v>
      </c>
      <c r="I46" s="52">
        <f>E46+G46</f>
        <v>0</v>
      </c>
      <c r="J46" s="53">
        <f>K46*I46</f>
        <v>0</v>
      </c>
      <c r="K46" s="54">
        <f>$K$13</f>
        <v>0</v>
      </c>
      <c r="L46" s="52">
        <f>I46+J46</f>
        <v>0</v>
      </c>
      <c r="M46" s="55"/>
      <c r="P46" s="3"/>
      <c r="Q46" s="3"/>
      <c r="R46" s="3"/>
      <c r="S46" s="3"/>
      <c r="T46" s="3"/>
    </row>
    <row r="47" spans="1:256" s="1" customFormat="1" ht="12.75" customHeight="1">
      <c r="A47" s="187" t="s">
        <v>153</v>
      </c>
      <c r="B47" s="153">
        <v>0.73</v>
      </c>
      <c r="C47" s="189" t="s">
        <v>35</v>
      </c>
      <c r="D47" s="123"/>
      <c r="E47" s="52">
        <f>D47*B47</f>
        <v>0</v>
      </c>
      <c r="F47" s="123"/>
      <c r="G47" s="52">
        <f>F47*B47</f>
        <v>0</v>
      </c>
      <c r="H47" s="52">
        <f>+D47+F47</f>
        <v>0</v>
      </c>
      <c r="I47" s="52">
        <f>E47+G47</f>
        <v>0</v>
      </c>
      <c r="J47" s="53">
        <f>K47*I47</f>
        <v>0</v>
      </c>
      <c r="K47" s="20">
        <f>$K$13</f>
        <v>0</v>
      </c>
      <c r="L47" s="52">
        <f>I47+J47</f>
        <v>0</v>
      </c>
      <c r="M47" s="55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  <c r="CD47" s="46"/>
      <c r="CE47" s="46"/>
      <c r="CF47" s="46"/>
      <c r="CG47" s="46"/>
      <c r="CH47" s="46"/>
      <c r="CI47" s="46"/>
      <c r="CJ47" s="46"/>
      <c r="CK47" s="46"/>
      <c r="CL47" s="46"/>
      <c r="CM47" s="46"/>
      <c r="CN47" s="46"/>
      <c r="CO47" s="46"/>
      <c r="CP47" s="46"/>
      <c r="CQ47" s="46"/>
      <c r="CR47" s="46"/>
      <c r="CS47" s="46"/>
      <c r="CT47" s="46"/>
      <c r="CU47" s="46"/>
      <c r="CV47" s="46"/>
      <c r="CW47" s="46"/>
      <c r="CX47" s="46"/>
      <c r="CY47" s="46"/>
      <c r="CZ47" s="46"/>
      <c r="DA47" s="46"/>
      <c r="DB47" s="46"/>
      <c r="DC47" s="46"/>
      <c r="DD47" s="46"/>
      <c r="DE47" s="46"/>
      <c r="DF47" s="46"/>
      <c r="DG47" s="46"/>
      <c r="DH47" s="46"/>
      <c r="DI47" s="46"/>
      <c r="DJ47" s="46"/>
      <c r="DK47" s="46"/>
      <c r="DL47" s="46"/>
      <c r="DM47" s="46"/>
      <c r="DN47" s="46"/>
      <c r="DO47" s="46"/>
      <c r="DP47" s="46"/>
      <c r="DQ47" s="46"/>
      <c r="DR47" s="46"/>
      <c r="DS47" s="46"/>
      <c r="DT47" s="46"/>
      <c r="DU47" s="46"/>
      <c r="DV47" s="46"/>
      <c r="DW47" s="46"/>
      <c r="DX47" s="46"/>
      <c r="DY47" s="46"/>
      <c r="DZ47" s="46"/>
      <c r="EA47" s="46"/>
      <c r="EB47" s="46"/>
      <c r="EC47" s="46"/>
      <c r="ED47" s="46"/>
      <c r="EE47" s="46"/>
      <c r="EF47" s="46"/>
      <c r="EG47" s="46"/>
      <c r="EH47" s="46"/>
      <c r="EI47" s="46"/>
      <c r="EJ47" s="46"/>
      <c r="EK47" s="46"/>
      <c r="EL47" s="46"/>
      <c r="EM47" s="46"/>
      <c r="EN47" s="46"/>
      <c r="EO47" s="46"/>
      <c r="EP47" s="46"/>
      <c r="EQ47" s="46"/>
      <c r="ER47" s="46"/>
      <c r="ES47" s="46"/>
      <c r="ET47" s="46"/>
      <c r="EU47" s="46"/>
      <c r="EV47" s="46"/>
      <c r="EW47" s="46"/>
      <c r="EX47" s="46"/>
      <c r="EY47" s="46"/>
      <c r="EZ47" s="46"/>
      <c r="FA47" s="46"/>
      <c r="FB47" s="46"/>
      <c r="FC47" s="46"/>
      <c r="FD47" s="46"/>
      <c r="FE47" s="46"/>
      <c r="FF47" s="46"/>
      <c r="FG47" s="46"/>
      <c r="FH47" s="46"/>
      <c r="FI47" s="46"/>
      <c r="FJ47" s="46"/>
      <c r="FK47" s="46"/>
      <c r="FL47" s="46"/>
      <c r="FM47" s="46"/>
      <c r="FN47" s="46"/>
      <c r="FO47" s="46"/>
      <c r="FP47" s="46"/>
      <c r="FQ47" s="46"/>
      <c r="FR47" s="46"/>
      <c r="FS47" s="46"/>
      <c r="FT47" s="46"/>
      <c r="FU47" s="46"/>
      <c r="FV47" s="46"/>
      <c r="FW47" s="46"/>
      <c r="FX47" s="46"/>
      <c r="FY47" s="46"/>
      <c r="FZ47" s="46"/>
      <c r="GA47" s="46"/>
      <c r="GB47" s="46"/>
      <c r="GC47" s="46"/>
      <c r="GD47" s="46"/>
      <c r="GE47" s="46"/>
      <c r="GF47" s="46"/>
      <c r="GG47" s="46"/>
      <c r="GH47" s="46"/>
      <c r="GI47" s="46"/>
      <c r="GJ47" s="46"/>
      <c r="GK47" s="46"/>
      <c r="GL47" s="46"/>
      <c r="GM47" s="46"/>
      <c r="GN47" s="46"/>
      <c r="GO47" s="46"/>
      <c r="GP47" s="46"/>
      <c r="GQ47" s="46"/>
      <c r="GR47" s="46"/>
      <c r="GS47" s="46"/>
      <c r="GT47" s="46"/>
      <c r="GU47" s="46"/>
      <c r="GV47" s="46"/>
      <c r="GW47" s="46"/>
      <c r="GX47" s="46"/>
      <c r="GY47" s="46"/>
      <c r="GZ47" s="46"/>
      <c r="HA47" s="46"/>
      <c r="HB47" s="46"/>
      <c r="HC47" s="46"/>
      <c r="HD47" s="46"/>
      <c r="HE47" s="46"/>
      <c r="HF47" s="46"/>
      <c r="HG47" s="46"/>
      <c r="HH47" s="46"/>
      <c r="HI47" s="46"/>
      <c r="HJ47" s="46"/>
      <c r="HK47" s="46"/>
      <c r="HL47" s="46"/>
      <c r="HM47" s="46"/>
      <c r="HN47" s="46"/>
      <c r="HO47" s="46"/>
      <c r="HP47" s="46"/>
      <c r="HQ47" s="46"/>
      <c r="HR47" s="46"/>
      <c r="HS47" s="46"/>
      <c r="HT47" s="46"/>
      <c r="HU47" s="46"/>
      <c r="HV47" s="46"/>
      <c r="HW47" s="46"/>
      <c r="HX47" s="46"/>
      <c r="HY47" s="46"/>
      <c r="HZ47" s="46"/>
      <c r="IA47" s="46"/>
      <c r="IB47" s="46"/>
      <c r="IC47" s="46"/>
      <c r="ID47" s="46"/>
      <c r="IE47" s="46"/>
      <c r="IF47" s="46"/>
      <c r="IG47" s="46"/>
      <c r="IH47" s="46"/>
      <c r="II47" s="46"/>
      <c r="IJ47" s="46"/>
      <c r="IK47" s="46"/>
      <c r="IL47" s="46"/>
      <c r="IM47" s="46"/>
      <c r="IN47" s="46"/>
      <c r="IO47" s="46"/>
      <c r="IP47" s="46"/>
      <c r="IQ47" s="46"/>
      <c r="IR47" s="46"/>
      <c r="IS47" s="46"/>
      <c r="IT47" s="46"/>
      <c r="IU47" s="46"/>
      <c r="IV47" s="46"/>
    </row>
    <row r="48" spans="1:256" s="1" customFormat="1" ht="15.95" customHeight="1">
      <c r="A48" s="152" t="s">
        <v>192</v>
      </c>
      <c r="B48" s="153">
        <v>0.2</v>
      </c>
      <c r="C48" s="154" t="s">
        <v>35</v>
      </c>
      <c r="D48" s="123"/>
      <c r="E48" s="52">
        <f>D48*B48</f>
        <v>0</v>
      </c>
      <c r="F48" s="123"/>
      <c r="G48" s="52">
        <f>F48*B48</f>
        <v>0</v>
      </c>
      <c r="H48" s="52">
        <f>+D48+F48</f>
        <v>0</v>
      </c>
      <c r="I48" s="52">
        <f>E48+G48</f>
        <v>0</v>
      </c>
      <c r="J48" s="53">
        <f>K48*I48</f>
        <v>0</v>
      </c>
      <c r="K48" s="54">
        <f>$K$13</f>
        <v>0</v>
      </c>
      <c r="L48" s="52">
        <f>I48+J48</f>
        <v>0</v>
      </c>
      <c r="M48" s="55"/>
      <c r="P48" s="3"/>
      <c r="Q48" s="3"/>
      <c r="R48" s="3"/>
      <c r="S48" s="3"/>
      <c r="T48" s="3"/>
    </row>
    <row r="49" spans="1:20" s="1" customFormat="1" ht="15.95" customHeight="1">
      <c r="A49" s="146" t="s">
        <v>107</v>
      </c>
      <c r="B49" s="147"/>
      <c r="C49" s="148"/>
      <c r="D49" s="33"/>
      <c r="E49" s="62"/>
      <c r="F49" s="33"/>
      <c r="G49" s="62"/>
      <c r="H49" s="62"/>
      <c r="I49" s="62"/>
      <c r="J49" s="127"/>
      <c r="K49" s="126"/>
      <c r="L49" s="62"/>
      <c r="M49" s="96">
        <f>SUM(L50:L54)</f>
        <v>0</v>
      </c>
      <c r="N49" s="3"/>
      <c r="O49" s="125"/>
      <c r="P49" s="3"/>
      <c r="Q49" s="3"/>
      <c r="R49" s="3"/>
      <c r="S49" s="3"/>
      <c r="T49" s="3"/>
    </row>
    <row r="50" spans="1:20" s="1" customFormat="1" ht="15.95" customHeight="1">
      <c r="A50" s="149" t="s">
        <v>106</v>
      </c>
      <c r="B50" s="150"/>
      <c r="C50" s="151"/>
      <c r="D50" s="124"/>
      <c r="E50" s="52"/>
      <c r="F50" s="124"/>
      <c r="G50" s="52"/>
      <c r="H50" s="52"/>
      <c r="I50" s="52"/>
      <c r="J50" s="53"/>
      <c r="K50" s="54"/>
      <c r="L50" s="52"/>
      <c r="M50" s="55"/>
      <c r="P50" s="3"/>
      <c r="Q50" s="3"/>
      <c r="R50" s="3"/>
      <c r="S50" s="3"/>
      <c r="T50" s="3"/>
    </row>
    <row r="51" spans="1:20" s="1" customFormat="1" ht="15.95" customHeight="1">
      <c r="A51" s="149" t="s">
        <v>105</v>
      </c>
      <c r="B51" s="150"/>
      <c r="C51" s="151"/>
      <c r="D51" s="124"/>
      <c r="E51" s="52"/>
      <c r="F51" s="124"/>
      <c r="G51" s="52"/>
      <c r="H51" s="52"/>
      <c r="I51" s="52"/>
      <c r="J51" s="53"/>
      <c r="K51" s="54"/>
      <c r="L51" s="52"/>
      <c r="M51" s="55"/>
      <c r="P51" s="3"/>
      <c r="Q51" s="3"/>
      <c r="R51" s="3"/>
      <c r="S51" s="3"/>
      <c r="T51" s="3"/>
    </row>
    <row r="52" spans="1:20" s="1" customFormat="1" ht="15.95" customHeight="1">
      <c r="A52" s="152" t="s">
        <v>104</v>
      </c>
      <c r="B52" s="153">
        <v>532</v>
      </c>
      <c r="C52" s="154" t="s">
        <v>102</v>
      </c>
      <c r="D52" s="123"/>
      <c r="E52" s="52">
        <f>D52*B52</f>
        <v>0</v>
      </c>
      <c r="F52" s="123"/>
      <c r="G52" s="52">
        <f>F52*B52</f>
        <v>0</v>
      </c>
      <c r="H52" s="52">
        <f>+D52+F52</f>
        <v>0</v>
      </c>
      <c r="I52" s="52">
        <f>E52+G52</f>
        <v>0</v>
      </c>
      <c r="J52" s="53">
        <f>K52*I52</f>
        <v>0</v>
      </c>
      <c r="K52" s="54">
        <f>$K$13</f>
        <v>0</v>
      </c>
      <c r="L52" s="52">
        <f>I52+J52</f>
        <v>0</v>
      </c>
      <c r="M52" s="55"/>
      <c r="P52" s="3"/>
      <c r="Q52" s="3"/>
      <c r="R52" s="3"/>
      <c r="S52" s="3"/>
      <c r="T52" s="3"/>
    </row>
    <row r="53" spans="1:20" s="1" customFormat="1" ht="15.95" customHeight="1">
      <c r="A53" s="152" t="s">
        <v>103</v>
      </c>
      <c r="B53" s="153">
        <v>17</v>
      </c>
      <c r="C53" s="154" t="s">
        <v>102</v>
      </c>
      <c r="D53" s="123"/>
      <c r="E53" s="52">
        <f>D53*B53</f>
        <v>0</v>
      </c>
      <c r="F53" s="123"/>
      <c r="G53" s="52">
        <f>F53*B53</f>
        <v>0</v>
      </c>
      <c r="H53" s="52">
        <f>+D53+F53</f>
        <v>0</v>
      </c>
      <c r="I53" s="52">
        <f>E53+G53</f>
        <v>0</v>
      </c>
      <c r="J53" s="53">
        <f>K53*I53</f>
        <v>0</v>
      </c>
      <c r="K53" s="54">
        <f>$K$13</f>
        <v>0</v>
      </c>
      <c r="L53" s="52">
        <f>I53+J53</f>
        <v>0</v>
      </c>
      <c r="M53" s="55"/>
      <c r="P53" s="3"/>
      <c r="Q53" s="3"/>
      <c r="R53" s="3"/>
      <c r="S53" s="3"/>
      <c r="T53" s="3"/>
    </row>
    <row r="54" spans="1:20" s="1" customFormat="1" ht="15.95" customHeight="1">
      <c r="A54" s="152" t="s">
        <v>101</v>
      </c>
      <c r="B54" s="153">
        <v>20</v>
      </c>
      <c r="C54" s="154" t="s">
        <v>50</v>
      </c>
      <c r="D54" s="123"/>
      <c r="E54" s="52">
        <f>D54*B54</f>
        <v>0</v>
      </c>
      <c r="F54" s="123"/>
      <c r="G54" s="52">
        <f>F54*B54</f>
        <v>0</v>
      </c>
      <c r="H54" s="52">
        <f>+D54+F54</f>
        <v>0</v>
      </c>
      <c r="I54" s="52">
        <f>E54+G54</f>
        <v>0</v>
      </c>
      <c r="J54" s="53">
        <f>K54*I54</f>
        <v>0</v>
      </c>
      <c r="K54" s="54">
        <f>$K$13</f>
        <v>0</v>
      </c>
      <c r="L54" s="52">
        <f>I54+J54</f>
        <v>0</v>
      </c>
      <c r="M54" s="55"/>
      <c r="P54" s="3"/>
      <c r="Q54" s="3"/>
      <c r="R54" s="3"/>
      <c r="S54" s="3"/>
      <c r="T54" s="3"/>
    </row>
    <row r="55" spans="1:20" s="1" customFormat="1" ht="15.95" customHeight="1">
      <c r="A55" s="146" t="s">
        <v>100</v>
      </c>
      <c r="B55" s="147"/>
      <c r="C55" s="148"/>
      <c r="D55" s="33"/>
      <c r="E55" s="62"/>
      <c r="F55" s="33"/>
      <c r="G55" s="62"/>
      <c r="H55" s="62"/>
      <c r="I55" s="62"/>
      <c r="J55" s="127"/>
      <c r="K55" s="126"/>
      <c r="L55" s="62"/>
      <c r="M55" s="96">
        <f>SUM(L56:L59)</f>
        <v>0</v>
      </c>
      <c r="N55" s="3"/>
      <c r="O55" s="125"/>
      <c r="P55" s="3"/>
      <c r="Q55" s="3"/>
      <c r="R55" s="3"/>
      <c r="S55" s="3"/>
      <c r="T55" s="3"/>
    </row>
    <row r="56" spans="1:20" s="1" customFormat="1" ht="15.95" customHeight="1">
      <c r="A56" s="149" t="s">
        <v>99</v>
      </c>
      <c r="B56" s="150"/>
      <c r="C56" s="151"/>
      <c r="D56" s="124"/>
      <c r="E56" s="52"/>
      <c r="F56" s="124"/>
      <c r="G56" s="52"/>
      <c r="H56" s="52"/>
      <c r="I56" s="52"/>
      <c r="J56" s="53"/>
      <c r="K56" s="54"/>
      <c r="L56" s="52"/>
      <c r="M56" s="55"/>
      <c r="P56" s="3"/>
      <c r="Q56" s="3"/>
      <c r="R56" s="3"/>
      <c r="S56" s="3"/>
      <c r="T56" s="3"/>
    </row>
    <row r="57" spans="1:20" s="1" customFormat="1" ht="15.95" customHeight="1">
      <c r="A57" s="149" t="s">
        <v>98</v>
      </c>
      <c r="B57" s="150"/>
      <c r="C57" s="151"/>
      <c r="D57" s="124"/>
      <c r="E57" s="52"/>
      <c r="F57" s="124"/>
      <c r="G57" s="52"/>
      <c r="H57" s="52"/>
      <c r="I57" s="52"/>
      <c r="J57" s="53"/>
      <c r="K57" s="54"/>
      <c r="L57" s="52"/>
      <c r="M57" s="55"/>
      <c r="P57" s="3"/>
      <c r="Q57" s="3"/>
      <c r="R57" s="3"/>
      <c r="S57" s="3"/>
      <c r="T57" s="3"/>
    </row>
    <row r="58" spans="1:20" s="1" customFormat="1" ht="15.95" customHeight="1">
      <c r="A58" s="152" t="s">
        <v>97</v>
      </c>
      <c r="B58" s="153">
        <v>22.74</v>
      </c>
      <c r="C58" s="154" t="s">
        <v>25</v>
      </c>
      <c r="D58" s="123"/>
      <c r="E58" s="52">
        <f>D58*B58</f>
        <v>0</v>
      </c>
      <c r="F58" s="123"/>
      <c r="G58" s="52">
        <f>F58*B58</f>
        <v>0</v>
      </c>
      <c r="H58" s="52">
        <f>+D58+F58</f>
        <v>0</v>
      </c>
      <c r="I58" s="52">
        <f>E58+G58</f>
        <v>0</v>
      </c>
      <c r="J58" s="53">
        <f>K58*I58</f>
        <v>0</v>
      </c>
      <c r="K58" s="54">
        <f>$K$13</f>
        <v>0</v>
      </c>
      <c r="L58" s="52">
        <f>I58+J58</f>
        <v>0</v>
      </c>
      <c r="M58" s="55"/>
      <c r="P58" s="3"/>
      <c r="Q58" s="3"/>
      <c r="R58" s="3"/>
      <c r="S58" s="3"/>
      <c r="T58" s="3"/>
    </row>
    <row r="59" spans="1:20" s="1" customFormat="1" ht="15.95" customHeight="1">
      <c r="A59" s="152" t="s">
        <v>96</v>
      </c>
      <c r="B59" s="153">
        <v>12</v>
      </c>
      <c r="C59" s="154" t="s">
        <v>28</v>
      </c>
      <c r="D59" s="123"/>
      <c r="E59" s="52">
        <f>D59*B59</f>
        <v>0</v>
      </c>
      <c r="F59" s="123"/>
      <c r="G59" s="52">
        <f>F59*B59</f>
        <v>0</v>
      </c>
      <c r="H59" s="52">
        <f>+D59+F59</f>
        <v>0</v>
      </c>
      <c r="I59" s="52">
        <f>E59+G59</f>
        <v>0</v>
      </c>
      <c r="J59" s="53">
        <f>K59*I59</f>
        <v>0</v>
      </c>
      <c r="K59" s="54">
        <f>$K$13</f>
        <v>0</v>
      </c>
      <c r="L59" s="52">
        <f>I59+J59</f>
        <v>0</v>
      </c>
      <c r="M59" s="55"/>
      <c r="P59" s="3"/>
      <c r="Q59" s="3"/>
      <c r="R59" s="3"/>
      <c r="S59" s="3"/>
      <c r="T59" s="3"/>
    </row>
    <row r="60" spans="1:20" s="1" customFormat="1" ht="15.75">
      <c r="A60" s="155" t="s">
        <v>95</v>
      </c>
      <c r="B60" s="57"/>
      <c r="C60" s="63"/>
      <c r="D60" s="122"/>
      <c r="E60" s="118"/>
      <c r="F60" s="121"/>
      <c r="G60" s="118"/>
      <c r="H60" s="118"/>
      <c r="I60" s="118"/>
      <c r="J60" s="120"/>
      <c r="K60" s="119"/>
      <c r="L60" s="118"/>
      <c r="M60" s="96">
        <f>SUM(L61:L71)</f>
        <v>0</v>
      </c>
      <c r="R60" s="3"/>
      <c r="S60" s="3"/>
      <c r="T60" s="3"/>
    </row>
    <row r="61" spans="1:20" s="1" customFormat="1" ht="12.75" customHeight="1">
      <c r="A61" s="43" t="s">
        <v>94</v>
      </c>
      <c r="B61" s="45"/>
      <c r="C61" s="59"/>
      <c r="D61" s="50"/>
      <c r="E61" s="52"/>
      <c r="F61" s="50"/>
      <c r="G61" s="52"/>
      <c r="H61" s="52"/>
      <c r="I61" s="52"/>
      <c r="J61" s="117">
        <f t="shared" ref="J61:J71" si="0">K61*I61</f>
        <v>0</v>
      </c>
      <c r="K61" s="116"/>
      <c r="L61" s="52">
        <f t="shared" ref="L61:L71" si="1">I61+J61</f>
        <v>0</v>
      </c>
      <c r="M61" s="55"/>
      <c r="R61" s="3"/>
      <c r="S61" s="3"/>
      <c r="T61" s="3"/>
    </row>
    <row r="62" spans="1:20" s="1" customFormat="1" ht="12.75" customHeight="1">
      <c r="A62" s="43" t="s">
        <v>93</v>
      </c>
      <c r="B62" s="45"/>
      <c r="C62" s="59"/>
      <c r="D62" s="50"/>
      <c r="E62" s="52"/>
      <c r="F62" s="50"/>
      <c r="G62" s="52"/>
      <c r="H62" s="52"/>
      <c r="I62" s="52"/>
      <c r="J62" s="117">
        <f t="shared" si="0"/>
        <v>0</v>
      </c>
      <c r="K62" s="54"/>
      <c r="L62" s="52">
        <f t="shared" si="1"/>
        <v>0</v>
      </c>
      <c r="M62" s="55"/>
      <c r="R62" s="3"/>
      <c r="S62" s="3"/>
      <c r="T62" s="3"/>
    </row>
    <row r="63" spans="1:20" s="1" customFormat="1" ht="12.75" customHeight="1">
      <c r="A63" s="60" t="s">
        <v>92</v>
      </c>
      <c r="B63" s="61">
        <v>1</v>
      </c>
      <c r="C63" s="60" t="s">
        <v>83</v>
      </c>
      <c r="D63" s="34"/>
      <c r="E63" s="52">
        <f t="shared" ref="E63:E71" si="2">D63*B63</f>
        <v>0</v>
      </c>
      <c r="F63" s="34"/>
      <c r="G63" s="52">
        <f t="shared" ref="G63:G71" si="3">F63*B63</f>
        <v>0</v>
      </c>
      <c r="H63" s="52">
        <f t="shared" ref="H63:H71" si="4">+D63+F63</f>
        <v>0</v>
      </c>
      <c r="I63" s="52">
        <f t="shared" ref="I63:I71" si="5">E63+G63</f>
        <v>0</v>
      </c>
      <c r="J63" s="117">
        <f t="shared" si="0"/>
        <v>0</v>
      </c>
      <c r="K63" s="54">
        <f>$K$13</f>
        <v>0</v>
      </c>
      <c r="L63" s="52">
        <f t="shared" si="1"/>
        <v>0</v>
      </c>
      <c r="M63" s="55"/>
      <c r="R63" s="3"/>
      <c r="S63" s="3"/>
      <c r="T63" s="3"/>
    </row>
    <row r="64" spans="1:20" s="1" customFormat="1" ht="12.75" customHeight="1">
      <c r="A64" s="43" t="s">
        <v>91</v>
      </c>
      <c r="B64" s="45"/>
      <c r="C64" s="59"/>
      <c r="D64" s="50"/>
      <c r="E64" s="52"/>
      <c r="F64" s="50"/>
      <c r="G64" s="52"/>
      <c r="H64" s="52"/>
      <c r="I64" s="52"/>
      <c r="J64" s="117">
        <f t="shared" si="0"/>
        <v>0</v>
      </c>
      <c r="K64" s="54"/>
      <c r="L64" s="52">
        <f t="shared" si="1"/>
        <v>0</v>
      </c>
      <c r="M64" s="55"/>
      <c r="R64" s="3"/>
      <c r="S64" s="3"/>
      <c r="T64" s="3"/>
    </row>
    <row r="65" spans="1:20" s="1" customFormat="1" ht="12.75" customHeight="1">
      <c r="A65" s="43" t="s">
        <v>90</v>
      </c>
      <c r="B65" s="45"/>
      <c r="C65" s="59"/>
      <c r="D65" s="50"/>
      <c r="E65" s="52"/>
      <c r="F65" s="50"/>
      <c r="G65" s="52"/>
      <c r="H65" s="52"/>
      <c r="I65" s="52"/>
      <c r="J65" s="117">
        <f t="shared" si="0"/>
        <v>0</v>
      </c>
      <c r="K65" s="54"/>
      <c r="L65" s="52">
        <f t="shared" si="1"/>
        <v>0</v>
      </c>
      <c r="M65" s="55"/>
      <c r="R65" s="3"/>
      <c r="S65" s="3"/>
      <c r="T65" s="3"/>
    </row>
    <row r="66" spans="1:20" s="1" customFormat="1" ht="12.75" customHeight="1">
      <c r="A66" s="43" t="s">
        <v>89</v>
      </c>
      <c r="B66" s="45"/>
      <c r="C66" s="59"/>
      <c r="D66" s="50"/>
      <c r="E66" s="52"/>
      <c r="F66" s="50"/>
      <c r="G66" s="52"/>
      <c r="H66" s="52"/>
      <c r="I66" s="52"/>
      <c r="J66" s="117">
        <f t="shared" si="0"/>
        <v>0</v>
      </c>
      <c r="K66" s="54"/>
      <c r="L66" s="52">
        <f t="shared" si="1"/>
        <v>0</v>
      </c>
      <c r="M66" s="55"/>
      <c r="R66" s="3"/>
      <c r="S66" s="3"/>
      <c r="T66" s="3"/>
    </row>
    <row r="67" spans="1:20" s="1" customFormat="1" ht="12.75" customHeight="1">
      <c r="A67" s="60" t="s">
        <v>88</v>
      </c>
      <c r="B67" s="156">
        <v>4.25</v>
      </c>
      <c r="C67" s="60" t="s">
        <v>25</v>
      </c>
      <c r="D67" s="34"/>
      <c r="E67" s="52">
        <f t="shared" si="2"/>
        <v>0</v>
      </c>
      <c r="F67" s="34"/>
      <c r="G67" s="52">
        <f t="shared" si="3"/>
        <v>0</v>
      </c>
      <c r="H67" s="52">
        <f t="shared" si="4"/>
        <v>0</v>
      </c>
      <c r="I67" s="52">
        <f t="shared" si="5"/>
        <v>0</v>
      </c>
      <c r="J67" s="117">
        <f t="shared" si="0"/>
        <v>0</v>
      </c>
      <c r="K67" s="54">
        <f>$K$13</f>
        <v>0</v>
      </c>
      <c r="L67" s="52">
        <f t="shared" si="1"/>
        <v>0</v>
      </c>
      <c r="M67" s="55"/>
      <c r="R67" s="3"/>
      <c r="S67" s="3"/>
      <c r="T67" s="3"/>
    </row>
    <row r="68" spans="1:20" s="1" customFormat="1" ht="12.75" customHeight="1">
      <c r="A68" s="43" t="s">
        <v>87</v>
      </c>
      <c r="B68" s="45"/>
      <c r="C68" s="59"/>
      <c r="D68" s="50"/>
      <c r="E68" s="52"/>
      <c r="F68" s="50"/>
      <c r="G68" s="52"/>
      <c r="H68" s="52"/>
      <c r="I68" s="52"/>
      <c r="J68" s="117">
        <f t="shared" si="0"/>
        <v>0</v>
      </c>
      <c r="K68" s="54"/>
      <c r="L68" s="52">
        <f t="shared" si="1"/>
        <v>0</v>
      </c>
      <c r="M68" s="55"/>
      <c r="R68" s="3"/>
      <c r="S68" s="3"/>
      <c r="T68" s="3"/>
    </row>
    <row r="69" spans="1:20" s="1" customFormat="1" ht="12.75" customHeight="1">
      <c r="A69" s="43" t="s">
        <v>86</v>
      </c>
      <c r="B69" s="45"/>
      <c r="C69" s="59"/>
      <c r="D69" s="50"/>
      <c r="E69" s="52"/>
      <c r="F69" s="50"/>
      <c r="G69" s="52"/>
      <c r="H69" s="52"/>
      <c r="I69" s="52"/>
      <c r="J69" s="117">
        <f t="shared" si="0"/>
        <v>0</v>
      </c>
      <c r="K69" s="54"/>
      <c r="L69" s="52">
        <f t="shared" si="1"/>
        <v>0</v>
      </c>
      <c r="M69" s="55"/>
      <c r="R69" s="3"/>
      <c r="S69" s="3"/>
      <c r="T69" s="3"/>
    </row>
    <row r="70" spans="1:20" s="1" customFormat="1" ht="12.75" customHeight="1">
      <c r="A70" s="43" t="s">
        <v>85</v>
      </c>
      <c r="B70" s="45"/>
      <c r="C70" s="59"/>
      <c r="D70" s="50"/>
      <c r="E70" s="52"/>
      <c r="F70" s="50"/>
      <c r="G70" s="52"/>
      <c r="H70" s="52"/>
      <c r="I70" s="52"/>
      <c r="J70" s="117">
        <f t="shared" si="0"/>
        <v>0</v>
      </c>
      <c r="K70" s="54"/>
      <c r="L70" s="52">
        <f t="shared" si="1"/>
        <v>0</v>
      </c>
      <c r="M70" s="55"/>
      <c r="R70" s="3"/>
      <c r="S70" s="3"/>
      <c r="T70" s="3"/>
    </row>
    <row r="71" spans="1:20" s="1" customFormat="1" ht="12.75" customHeight="1">
      <c r="A71" s="60" t="s">
        <v>84</v>
      </c>
      <c r="B71" s="61">
        <v>1</v>
      </c>
      <c r="C71" s="60" t="s">
        <v>83</v>
      </c>
      <c r="D71" s="34"/>
      <c r="E71" s="52">
        <f t="shared" si="2"/>
        <v>0</v>
      </c>
      <c r="F71" s="34"/>
      <c r="G71" s="52">
        <f t="shared" si="3"/>
        <v>0</v>
      </c>
      <c r="H71" s="52">
        <f t="shared" si="4"/>
        <v>0</v>
      </c>
      <c r="I71" s="52">
        <f t="shared" si="5"/>
        <v>0</v>
      </c>
      <c r="J71" s="117">
        <f t="shared" si="0"/>
        <v>0</v>
      </c>
      <c r="K71" s="54">
        <f>$K$13</f>
        <v>0</v>
      </c>
      <c r="L71" s="52">
        <f t="shared" si="1"/>
        <v>0</v>
      </c>
      <c r="M71" s="55"/>
      <c r="R71" s="3"/>
      <c r="S71" s="3"/>
      <c r="T71" s="3"/>
    </row>
    <row r="72" spans="1:20" s="1" customFormat="1" ht="15.95" customHeight="1">
      <c r="A72" s="146" t="s">
        <v>43</v>
      </c>
      <c r="B72" s="157"/>
      <c r="C72" s="158"/>
      <c r="D72" s="109"/>
      <c r="E72" s="18"/>
      <c r="F72" s="109"/>
      <c r="G72" s="18"/>
      <c r="H72" s="18"/>
      <c r="I72" s="18"/>
      <c r="J72" s="165"/>
      <c r="K72" s="108"/>
      <c r="L72" s="18"/>
      <c r="M72" s="96">
        <f>SUM(L74:L80)</f>
        <v>0</v>
      </c>
    </row>
    <row r="73" spans="1:20" s="99" customFormat="1" ht="15.95" customHeight="1">
      <c r="A73" s="43" t="s">
        <v>82</v>
      </c>
      <c r="B73" s="107"/>
      <c r="C73" s="104"/>
      <c r="D73" s="106"/>
      <c r="E73" s="104"/>
      <c r="F73" s="106"/>
      <c r="G73" s="104"/>
      <c r="H73" s="104"/>
      <c r="I73" s="104"/>
      <c r="J73" s="105"/>
      <c r="K73" s="54"/>
      <c r="L73" s="104"/>
      <c r="M73" s="100"/>
    </row>
    <row r="74" spans="1:20" s="99" customFormat="1" ht="15.95" customHeight="1">
      <c r="A74" s="152" t="s">
        <v>81</v>
      </c>
      <c r="B74" s="159">
        <v>34.06</v>
      </c>
      <c r="C74" s="160" t="s">
        <v>25</v>
      </c>
      <c r="D74" s="199"/>
      <c r="E74" s="103">
        <f>D74*B74</f>
        <v>0</v>
      </c>
      <c r="F74" s="203"/>
      <c r="G74" s="101">
        <f>F74*B74</f>
        <v>0</v>
      </c>
      <c r="H74" s="101">
        <f>+D74+F74</f>
        <v>0</v>
      </c>
      <c r="I74" s="101">
        <f>E74+G74</f>
        <v>0</v>
      </c>
      <c r="J74" s="102">
        <f>K74*I74</f>
        <v>0</v>
      </c>
      <c r="K74" s="54">
        <f>$K$13</f>
        <v>0</v>
      </c>
      <c r="L74" s="101">
        <f>I74+J74</f>
        <v>0</v>
      </c>
      <c r="M74" s="100"/>
    </row>
    <row r="75" spans="1:20" s="99" customFormat="1" ht="15.95" customHeight="1">
      <c r="A75" s="43" t="s">
        <v>80</v>
      </c>
      <c r="B75" s="107"/>
      <c r="C75" s="104"/>
      <c r="D75" s="200"/>
      <c r="E75" s="104"/>
      <c r="F75" s="200"/>
      <c r="G75" s="104"/>
      <c r="H75" s="104"/>
      <c r="I75" s="104"/>
      <c r="J75" s="105"/>
      <c r="K75" s="54"/>
      <c r="L75" s="104"/>
      <c r="M75" s="100"/>
    </row>
    <row r="76" spans="1:20" s="99" customFormat="1" ht="15.95" customHeight="1">
      <c r="A76" s="60" t="s">
        <v>79</v>
      </c>
      <c r="B76" s="159">
        <v>34.06</v>
      </c>
      <c r="C76" s="160" t="s">
        <v>25</v>
      </c>
      <c r="D76" s="199"/>
      <c r="E76" s="103">
        <f>D76*B76</f>
        <v>0</v>
      </c>
      <c r="F76" s="203"/>
      <c r="G76" s="101">
        <f>F76*B76</f>
        <v>0</v>
      </c>
      <c r="H76" s="101">
        <f>+D76+F76</f>
        <v>0</v>
      </c>
      <c r="I76" s="101">
        <f>E76+G76</f>
        <v>0</v>
      </c>
      <c r="J76" s="102">
        <f>K76*I76</f>
        <v>0</v>
      </c>
      <c r="K76" s="54">
        <f>$K$13</f>
        <v>0</v>
      </c>
      <c r="L76" s="101">
        <f>I76+J76</f>
        <v>0</v>
      </c>
      <c r="M76" s="100"/>
    </row>
    <row r="77" spans="1:20" s="1" customFormat="1">
      <c r="A77" s="43" t="s">
        <v>78</v>
      </c>
      <c r="B77" s="45"/>
      <c r="C77" s="59"/>
      <c r="D77" s="47"/>
      <c r="E77" s="52">
        <f>D77*B77</f>
        <v>0</v>
      </c>
      <c r="F77" s="47"/>
      <c r="G77" s="52">
        <f>F77*B77</f>
        <v>0</v>
      </c>
      <c r="H77" s="52">
        <f>+D77+F77</f>
        <v>0</v>
      </c>
      <c r="I77" s="52">
        <f>E77+G77</f>
        <v>0</v>
      </c>
      <c r="J77" s="117">
        <f>K77*I77</f>
        <v>0</v>
      </c>
      <c r="K77" s="116"/>
      <c r="L77" s="52">
        <f>I77+J77</f>
        <v>0</v>
      </c>
      <c r="M77" s="55"/>
    </row>
    <row r="78" spans="1:20" s="1" customFormat="1">
      <c r="A78" s="60" t="s">
        <v>77</v>
      </c>
      <c r="B78" s="61">
        <v>4.2</v>
      </c>
      <c r="C78" s="60" t="s">
        <v>25</v>
      </c>
      <c r="D78" s="34"/>
      <c r="E78" s="52">
        <f>D78*B78</f>
        <v>0</v>
      </c>
      <c r="F78" s="34"/>
      <c r="G78" s="52">
        <f>F78*B78</f>
        <v>0</v>
      </c>
      <c r="H78" s="52">
        <f>+D78+F78</f>
        <v>0</v>
      </c>
      <c r="I78" s="52">
        <f>E78+G78</f>
        <v>0</v>
      </c>
      <c r="J78" s="117">
        <f>K78*I78</f>
        <v>0</v>
      </c>
      <c r="K78" s="54">
        <f>$K$13</f>
        <v>0</v>
      </c>
      <c r="L78" s="52">
        <f>I78+J78</f>
        <v>0</v>
      </c>
      <c r="M78" s="55"/>
    </row>
    <row r="79" spans="1:20" s="99" customFormat="1" ht="15.95" customHeight="1">
      <c r="A79" s="43" t="s">
        <v>76</v>
      </c>
      <c r="B79" s="107"/>
      <c r="C79" s="104"/>
      <c r="D79" s="200"/>
      <c r="E79" s="104"/>
      <c r="F79" s="200"/>
      <c r="G79" s="104"/>
      <c r="H79" s="104"/>
      <c r="I79" s="104"/>
      <c r="J79" s="105"/>
      <c r="K79" s="54"/>
      <c r="L79" s="104"/>
      <c r="M79" s="100"/>
    </row>
    <row r="80" spans="1:20" s="99" customFormat="1" ht="15.95" customHeight="1">
      <c r="A80" s="60" t="s">
        <v>75</v>
      </c>
      <c r="B80" s="159">
        <v>16.149999999999999</v>
      </c>
      <c r="C80" s="160" t="s">
        <v>25</v>
      </c>
      <c r="D80" s="199"/>
      <c r="E80" s="103">
        <f>D80*B80</f>
        <v>0</v>
      </c>
      <c r="F80" s="203"/>
      <c r="G80" s="101">
        <f>F80*B80</f>
        <v>0</v>
      </c>
      <c r="H80" s="101">
        <f>+D80+F80</f>
        <v>0</v>
      </c>
      <c r="I80" s="101">
        <f>E80+G80</f>
        <v>0</v>
      </c>
      <c r="J80" s="102">
        <f>K80*I80</f>
        <v>0</v>
      </c>
      <c r="K80" s="54">
        <f>$K$13</f>
        <v>0</v>
      </c>
      <c r="L80" s="101">
        <f>I80+J80</f>
        <v>0</v>
      </c>
      <c r="M80" s="100"/>
    </row>
    <row r="81" spans="1:15" ht="15.95" customHeight="1">
      <c r="A81" s="146" t="s">
        <v>10</v>
      </c>
      <c r="B81" s="112"/>
      <c r="C81" s="110"/>
      <c r="D81" s="201"/>
      <c r="E81" s="110"/>
      <c r="F81" s="201"/>
      <c r="G81" s="110"/>
      <c r="H81" s="110"/>
      <c r="I81" s="110"/>
      <c r="J81" s="111"/>
      <c r="K81" s="111"/>
      <c r="L81" s="110"/>
      <c r="M81" s="96">
        <f>SUM(L82:L83)</f>
        <v>0</v>
      </c>
    </row>
    <row r="82" spans="1:15" ht="15.95" customHeight="1">
      <c r="A82" s="161" t="s">
        <v>74</v>
      </c>
      <c r="B82" s="162"/>
      <c r="C82" s="163"/>
      <c r="D82" s="202"/>
      <c r="E82" s="164"/>
      <c r="F82" s="202"/>
      <c r="G82" s="164"/>
      <c r="H82" s="164"/>
      <c r="I82" s="164"/>
      <c r="J82" s="166"/>
      <c r="K82" s="115"/>
      <c r="L82" s="164"/>
      <c r="M82" s="100"/>
    </row>
    <row r="83" spans="1:15" ht="15.95" customHeight="1">
      <c r="A83" s="60" t="s">
        <v>73</v>
      </c>
      <c r="B83" s="159">
        <v>95.13</v>
      </c>
      <c r="C83" s="160" t="s">
        <v>72</v>
      </c>
      <c r="D83" s="199"/>
      <c r="E83" s="103">
        <f>D83*B83</f>
        <v>0</v>
      </c>
      <c r="F83" s="203"/>
      <c r="G83" s="101">
        <f>F83*B83</f>
        <v>0</v>
      </c>
      <c r="H83" s="101">
        <f>+D83+F83</f>
        <v>0</v>
      </c>
      <c r="I83" s="101">
        <f>E83+G83</f>
        <v>0</v>
      </c>
      <c r="J83" s="102">
        <f>K83*I83</f>
        <v>0</v>
      </c>
      <c r="K83" s="54">
        <f>$K$13</f>
        <v>0</v>
      </c>
      <c r="L83" s="101">
        <f>I83+J83</f>
        <v>0</v>
      </c>
      <c r="M83" s="167"/>
      <c r="O83" s="113"/>
    </row>
    <row r="84" spans="1:15" s="1" customFormat="1" ht="15.95" customHeight="1">
      <c r="A84" s="146" t="s">
        <v>68</v>
      </c>
      <c r="B84" s="157"/>
      <c r="C84" s="158"/>
      <c r="D84" s="109"/>
      <c r="E84" s="18"/>
      <c r="F84" s="109"/>
      <c r="G84" s="18"/>
      <c r="H84" s="18"/>
      <c r="I84" s="18"/>
      <c r="J84" s="165"/>
      <c r="K84" s="108"/>
      <c r="L84" s="18"/>
      <c r="M84" s="96">
        <f>SUM(L85:L94)</f>
        <v>0</v>
      </c>
    </row>
    <row r="85" spans="1:15" s="99" customFormat="1" ht="15.95" customHeight="1">
      <c r="A85" s="43" t="s">
        <v>67</v>
      </c>
      <c r="B85" s="107"/>
      <c r="C85" s="104"/>
      <c r="D85" s="200"/>
      <c r="E85" s="104"/>
      <c r="F85" s="200"/>
      <c r="G85" s="104"/>
      <c r="H85" s="104"/>
      <c r="I85" s="104"/>
      <c r="J85" s="105"/>
      <c r="K85" s="54"/>
      <c r="L85" s="104"/>
      <c r="M85" s="100"/>
    </row>
    <row r="86" spans="1:15" s="99" customFormat="1" ht="15.95" customHeight="1">
      <c r="A86" s="152" t="s">
        <v>66</v>
      </c>
      <c r="B86" s="159">
        <v>1.92</v>
      </c>
      <c r="C86" s="160" t="s">
        <v>25</v>
      </c>
      <c r="D86" s="199"/>
      <c r="E86" s="103">
        <f>D86*B86</f>
        <v>0</v>
      </c>
      <c r="F86" s="203"/>
      <c r="G86" s="101">
        <f>F86*B86</f>
        <v>0</v>
      </c>
      <c r="H86" s="101">
        <f>+D86+F86</f>
        <v>0</v>
      </c>
      <c r="I86" s="101">
        <f>E86+G86</f>
        <v>0</v>
      </c>
      <c r="J86" s="102">
        <f>K86*I86</f>
        <v>0</v>
      </c>
      <c r="K86" s="54">
        <f>$K$13</f>
        <v>0</v>
      </c>
      <c r="L86" s="101">
        <f>I86+J86</f>
        <v>0</v>
      </c>
      <c r="M86" s="100"/>
    </row>
    <row r="87" spans="1:15" s="99" customFormat="1" ht="15.95" customHeight="1">
      <c r="A87" s="43" t="s">
        <v>65</v>
      </c>
      <c r="B87" s="107"/>
      <c r="C87" s="104"/>
      <c r="D87" s="200"/>
      <c r="E87" s="104"/>
      <c r="F87" s="200"/>
      <c r="G87" s="104"/>
      <c r="H87" s="104"/>
      <c r="I87" s="104"/>
      <c r="J87" s="105"/>
      <c r="K87" s="54"/>
      <c r="L87" s="104"/>
      <c r="M87" s="100"/>
    </row>
    <row r="88" spans="1:15" s="99" customFormat="1" ht="15.95" customHeight="1">
      <c r="A88" s="60" t="s">
        <v>64</v>
      </c>
      <c r="B88" s="159">
        <v>95.02</v>
      </c>
      <c r="C88" s="160" t="s">
        <v>25</v>
      </c>
      <c r="D88" s="199"/>
      <c r="E88" s="103">
        <f>D88*B88</f>
        <v>0</v>
      </c>
      <c r="F88" s="203"/>
      <c r="G88" s="101">
        <f>F88*B88</f>
        <v>0</v>
      </c>
      <c r="H88" s="101">
        <f>+D88+F88</f>
        <v>0</v>
      </c>
      <c r="I88" s="101">
        <f>E88+G88</f>
        <v>0</v>
      </c>
      <c r="J88" s="102">
        <f>K88*I88</f>
        <v>0</v>
      </c>
      <c r="K88" s="54">
        <f>$K$13</f>
        <v>0</v>
      </c>
      <c r="L88" s="101">
        <f>I88+J88</f>
        <v>0</v>
      </c>
      <c r="M88" s="100"/>
    </row>
    <row r="89" spans="1:15" s="99" customFormat="1" ht="15.95" customHeight="1">
      <c r="A89" s="43" t="s">
        <v>63</v>
      </c>
      <c r="B89" s="107"/>
      <c r="C89" s="104"/>
      <c r="D89" s="200"/>
      <c r="E89" s="104"/>
      <c r="F89" s="200"/>
      <c r="G89" s="104"/>
      <c r="H89" s="104"/>
      <c r="I89" s="104"/>
      <c r="J89" s="105"/>
      <c r="K89" s="54"/>
      <c r="L89" s="104"/>
      <c r="M89" s="100"/>
    </row>
    <row r="90" spans="1:15" s="99" customFormat="1" ht="15.95" customHeight="1">
      <c r="A90" s="43" t="s">
        <v>62</v>
      </c>
      <c r="B90" s="107"/>
      <c r="C90" s="104"/>
      <c r="D90" s="200"/>
      <c r="E90" s="104"/>
      <c r="F90" s="200"/>
      <c r="G90" s="104"/>
      <c r="H90" s="104"/>
      <c r="I90" s="104"/>
      <c r="J90" s="105"/>
      <c r="K90" s="54"/>
      <c r="L90" s="104"/>
      <c r="M90" s="100"/>
    </row>
    <row r="91" spans="1:15" s="99" customFormat="1" ht="15.95" customHeight="1">
      <c r="A91" s="60" t="s">
        <v>61</v>
      </c>
      <c r="B91" s="159">
        <v>1.8</v>
      </c>
      <c r="C91" s="160" t="s">
        <v>28</v>
      </c>
      <c r="D91" s="199"/>
      <c r="E91" s="103">
        <f>D91*B91</f>
        <v>0</v>
      </c>
      <c r="F91" s="203"/>
      <c r="G91" s="101">
        <f>F91*B91</f>
        <v>0</v>
      </c>
      <c r="H91" s="101">
        <f>+D91+F91</f>
        <v>0</v>
      </c>
      <c r="I91" s="101">
        <f>E91+G91</f>
        <v>0</v>
      </c>
      <c r="J91" s="102">
        <f>K91*I91</f>
        <v>0</v>
      </c>
      <c r="K91" s="54">
        <f>$K$13</f>
        <v>0</v>
      </c>
      <c r="L91" s="101">
        <f>I91+J91</f>
        <v>0</v>
      </c>
      <c r="M91" s="100"/>
    </row>
    <row r="92" spans="1:15" s="99" customFormat="1" ht="15.95" customHeight="1">
      <c r="A92" s="43" t="s">
        <v>60</v>
      </c>
      <c r="B92" s="107"/>
      <c r="C92" s="104"/>
      <c r="D92" s="200"/>
      <c r="E92" s="104"/>
      <c r="F92" s="200"/>
      <c r="G92" s="104"/>
      <c r="H92" s="104"/>
      <c r="I92" s="104"/>
      <c r="J92" s="105"/>
      <c r="K92" s="54"/>
      <c r="L92" s="104"/>
      <c r="M92" s="100"/>
    </row>
    <row r="93" spans="1:15" s="99" customFormat="1" ht="15.95" customHeight="1">
      <c r="A93" s="43" t="s">
        <v>59</v>
      </c>
      <c r="B93" s="107"/>
      <c r="C93" s="104"/>
      <c r="D93" s="200"/>
      <c r="E93" s="104"/>
      <c r="F93" s="200"/>
      <c r="G93" s="104"/>
      <c r="H93" s="104"/>
      <c r="I93" s="104"/>
      <c r="J93" s="105"/>
      <c r="K93" s="54"/>
      <c r="L93" s="104"/>
      <c r="M93" s="100"/>
    </row>
    <row r="94" spans="1:15" s="99" customFormat="1" ht="15.95" customHeight="1">
      <c r="A94" s="60" t="s">
        <v>58</v>
      </c>
      <c r="B94" s="159">
        <v>72.349999999999994</v>
      </c>
      <c r="C94" s="160" t="s">
        <v>28</v>
      </c>
      <c r="D94" s="199"/>
      <c r="E94" s="103">
        <f>D94*B94</f>
        <v>0</v>
      </c>
      <c r="F94" s="203"/>
      <c r="G94" s="101">
        <f>F94*B94</f>
        <v>0</v>
      </c>
      <c r="H94" s="101">
        <f>+D94+F94</f>
        <v>0</v>
      </c>
      <c r="I94" s="101">
        <f>E94+G94</f>
        <v>0</v>
      </c>
      <c r="J94" s="102">
        <f>K94*I94</f>
        <v>0</v>
      </c>
      <c r="K94" s="54">
        <f>$K$13</f>
        <v>0</v>
      </c>
      <c r="L94" s="101">
        <f>I94+J94</f>
        <v>0</v>
      </c>
      <c r="M94" s="100"/>
    </row>
    <row r="95" spans="1:15" ht="15.95" customHeight="1">
      <c r="A95" s="83"/>
      <c r="B95" s="82"/>
      <c r="C95" s="81"/>
      <c r="D95" s="79"/>
      <c r="E95" s="97"/>
      <c r="F95" s="98"/>
      <c r="G95" s="97"/>
      <c r="H95" s="237" t="s">
        <v>11</v>
      </c>
      <c r="I95" s="238"/>
      <c r="J95" s="238"/>
      <c r="K95" s="238"/>
      <c r="L95" s="239"/>
      <c r="M95" s="96">
        <f>SUM(M17:M94)</f>
        <v>0</v>
      </c>
    </row>
    <row r="96" spans="1:15" ht="15.95" customHeight="1">
      <c r="A96" s="83"/>
      <c r="B96" s="82"/>
      <c r="C96" s="81"/>
      <c r="D96" s="79"/>
      <c r="E96" s="79"/>
      <c r="F96" s="79"/>
      <c r="G96" s="79"/>
      <c r="H96" s="79"/>
      <c r="I96" s="79"/>
      <c r="J96" s="80"/>
      <c r="K96" s="80"/>
      <c r="L96" s="79"/>
      <c r="M96" s="78"/>
    </row>
    <row r="97" spans="1:15" s="1" customFormat="1" ht="16.5">
      <c r="B97" s="31"/>
      <c r="C97" s="31"/>
      <c r="E97" s="40"/>
      <c r="F97" s="42"/>
      <c r="G97" s="38"/>
      <c r="H97" s="38"/>
      <c r="I97" s="48" t="s">
        <v>31</v>
      </c>
      <c r="J97" s="48"/>
      <c r="K97" s="48"/>
      <c r="L97" s="48"/>
      <c r="M97" s="3"/>
    </row>
    <row r="98" spans="1:15" s="1" customFormat="1" ht="16.5">
      <c r="B98" s="2"/>
      <c r="C98" s="2"/>
      <c r="E98" s="40"/>
      <c r="F98" s="42"/>
      <c r="G98" s="38"/>
      <c r="H98" s="38"/>
      <c r="I98" s="38"/>
      <c r="J98" s="39"/>
      <c r="K98" s="39"/>
      <c r="L98" s="48"/>
      <c r="M98" s="3"/>
    </row>
    <row r="99" spans="1:15" s="1" customFormat="1" ht="16.5">
      <c r="B99" s="2"/>
      <c r="C99" s="2"/>
      <c r="D99" s="27"/>
      <c r="E99" s="27"/>
      <c r="F99" s="27"/>
      <c r="G99" s="38"/>
      <c r="H99" s="38"/>
      <c r="I99" s="38"/>
      <c r="J99" s="39"/>
      <c r="K99" s="39"/>
      <c r="L99" s="27"/>
      <c r="M99" s="35"/>
    </row>
    <row r="100" spans="1:15" s="1" customFormat="1" ht="16.5">
      <c r="B100" s="2"/>
      <c r="C100" s="2"/>
      <c r="D100" s="27"/>
      <c r="E100" s="27"/>
      <c r="F100" s="27"/>
      <c r="G100" s="40"/>
      <c r="H100" s="41"/>
      <c r="I100" s="49" t="s">
        <v>32</v>
      </c>
      <c r="J100" s="49"/>
      <c r="K100" s="49"/>
      <c r="L100" s="27"/>
      <c r="M100" s="35"/>
    </row>
    <row r="101" spans="1:15" s="1" customFormat="1" ht="16.5">
      <c r="B101" s="2"/>
      <c r="C101" s="2"/>
      <c r="D101" s="27"/>
      <c r="E101" s="27"/>
      <c r="F101" s="27"/>
      <c r="G101" s="40"/>
      <c r="H101" s="42"/>
      <c r="I101" s="48" t="s">
        <v>33</v>
      </c>
      <c r="J101" s="48"/>
      <c r="K101" s="48"/>
      <c r="L101" s="27"/>
      <c r="M101" s="35"/>
    </row>
    <row r="102" spans="1:15" s="1" customFormat="1" ht="16.5">
      <c r="B102" s="2"/>
      <c r="C102" s="2"/>
      <c r="D102" s="27"/>
      <c r="E102" s="27"/>
      <c r="F102" s="27"/>
      <c r="G102" s="40"/>
      <c r="H102" s="42"/>
      <c r="I102" s="48" t="s">
        <v>34</v>
      </c>
      <c r="J102" s="48"/>
      <c r="K102" s="48"/>
    </row>
    <row r="103" spans="1:15" ht="15" customHeight="1">
      <c r="A103" s="83"/>
      <c r="B103" s="94"/>
      <c r="C103" s="91"/>
      <c r="D103" s="91"/>
      <c r="E103" s="91"/>
      <c r="F103" s="91"/>
      <c r="G103" s="90"/>
      <c r="H103" s="90"/>
      <c r="I103" s="93"/>
      <c r="J103" s="93"/>
      <c r="K103" s="93"/>
      <c r="L103" s="93"/>
      <c r="M103" s="89"/>
    </row>
    <row r="104" spans="1:15" ht="24" customHeight="1">
      <c r="A104" s="83"/>
      <c r="B104" s="92"/>
      <c r="C104" s="91"/>
      <c r="D104" s="90"/>
      <c r="E104" s="72"/>
      <c r="H104" s="88"/>
      <c r="I104" s="88"/>
      <c r="J104" s="88"/>
      <c r="K104" s="88"/>
      <c r="L104" s="88"/>
      <c r="M104" s="72"/>
    </row>
    <row r="105" spans="1:15" ht="15" customHeight="1">
      <c r="A105" s="83"/>
      <c r="B105" s="82"/>
      <c r="C105" s="81"/>
      <c r="D105" s="79"/>
      <c r="E105" s="72"/>
      <c r="G105" s="89"/>
      <c r="H105" s="87"/>
      <c r="I105" s="87"/>
      <c r="J105" s="87"/>
      <c r="K105" s="87"/>
      <c r="L105" s="87"/>
      <c r="M105" s="72"/>
    </row>
    <row r="106" spans="1:15" ht="15" customHeight="1">
      <c r="A106" s="83"/>
      <c r="B106" s="82"/>
      <c r="C106" s="270"/>
      <c r="D106" s="270"/>
      <c r="E106" s="270"/>
      <c r="F106" s="270"/>
      <c r="G106" s="270"/>
      <c r="H106" s="85"/>
      <c r="I106" s="271"/>
      <c r="J106" s="271"/>
      <c r="K106" s="271"/>
      <c r="L106" s="271"/>
      <c r="M106" s="88"/>
    </row>
    <row r="107" spans="1:15" ht="15" customHeight="1">
      <c r="A107" s="83"/>
      <c r="B107" s="82"/>
      <c r="C107" s="272"/>
      <c r="D107" s="272"/>
      <c r="E107" s="272"/>
      <c r="F107" s="272"/>
      <c r="G107" s="272"/>
      <c r="H107" s="85"/>
      <c r="I107" s="268"/>
      <c r="J107" s="268"/>
      <c r="K107" s="268"/>
      <c r="L107" s="268"/>
      <c r="M107" s="87"/>
    </row>
    <row r="108" spans="1:15" ht="15" customHeight="1">
      <c r="A108" s="83"/>
      <c r="B108" s="82"/>
      <c r="C108" s="272"/>
      <c r="D108" s="272"/>
      <c r="E108" s="272"/>
      <c r="F108" s="272"/>
      <c r="G108" s="272"/>
      <c r="H108" s="85"/>
      <c r="I108" s="272"/>
      <c r="J108" s="272"/>
      <c r="K108" s="272"/>
      <c r="L108" s="272"/>
      <c r="M108" s="86"/>
    </row>
    <row r="109" spans="1:15" ht="15" customHeight="1">
      <c r="A109" s="83"/>
      <c r="B109" s="82"/>
      <c r="C109" s="267"/>
      <c r="D109" s="267"/>
      <c r="E109" s="267"/>
      <c r="F109" s="267"/>
      <c r="G109" s="267"/>
      <c r="H109" s="85"/>
      <c r="I109" s="268"/>
      <c r="J109" s="268"/>
      <c r="K109" s="268"/>
      <c r="L109" s="268"/>
      <c r="M109" s="84"/>
    </row>
    <row r="110" spans="1:15" ht="15" customHeight="1">
      <c r="A110" s="83"/>
      <c r="B110" s="82"/>
      <c r="C110" s="81"/>
      <c r="D110" s="79"/>
      <c r="E110" s="79"/>
      <c r="F110" s="79"/>
      <c r="G110" s="79"/>
      <c r="H110" s="79"/>
      <c r="I110" s="79"/>
      <c r="J110" s="80"/>
      <c r="K110" s="80"/>
      <c r="L110" s="79"/>
      <c r="M110" s="78"/>
    </row>
    <row r="111" spans="1:15" ht="15" customHeight="1">
      <c r="A111" s="269"/>
      <c r="B111" s="269"/>
      <c r="C111" s="269"/>
      <c r="D111" s="269"/>
      <c r="E111" s="269"/>
      <c r="F111" s="269"/>
      <c r="G111" s="269"/>
      <c r="H111" s="269"/>
      <c r="I111" s="269"/>
      <c r="J111" s="269"/>
      <c r="K111" s="269"/>
      <c r="L111" s="269"/>
      <c r="M111" s="269"/>
      <c r="N111" s="26"/>
      <c r="O111" s="26"/>
    </row>
    <row r="112" spans="1:15" ht="15" customHeight="1">
      <c r="A112" s="269"/>
      <c r="B112" s="269"/>
      <c r="C112" s="269"/>
      <c r="D112" s="269"/>
      <c r="E112" s="269"/>
      <c r="F112" s="269"/>
      <c r="G112" s="269"/>
      <c r="H112" s="269"/>
      <c r="I112" s="269"/>
      <c r="J112" s="269"/>
      <c r="K112" s="269"/>
      <c r="L112" s="269"/>
      <c r="M112" s="269"/>
      <c r="N112" s="26"/>
      <c r="O112" s="26"/>
    </row>
  </sheetData>
  <sheetProtection sheet="1" objects="1" scenarios="1"/>
  <mergeCells count="31">
    <mergeCell ref="M14:M16"/>
    <mergeCell ref="D15:D16"/>
    <mergeCell ref="E15:E16"/>
    <mergeCell ref="F15:F16"/>
    <mergeCell ref="F14:G14"/>
    <mergeCell ref="H14:H16"/>
    <mergeCell ref="I14:I16"/>
    <mergeCell ref="J14:K14"/>
    <mergeCell ref="L14:L16"/>
    <mergeCell ref="A12:E12"/>
    <mergeCell ref="A13:E13"/>
    <mergeCell ref="A14:A16"/>
    <mergeCell ref="B14:B16"/>
    <mergeCell ref="C14:C16"/>
    <mergeCell ref="D14:E14"/>
    <mergeCell ref="A1:C5"/>
    <mergeCell ref="C109:G109"/>
    <mergeCell ref="I109:L109"/>
    <mergeCell ref="A111:M111"/>
    <mergeCell ref="A112:M112"/>
    <mergeCell ref="C106:G106"/>
    <mergeCell ref="I106:L106"/>
    <mergeCell ref="C107:G107"/>
    <mergeCell ref="I107:L107"/>
    <mergeCell ref="C108:G108"/>
    <mergeCell ref="G15:G16"/>
    <mergeCell ref="J15:J16"/>
    <mergeCell ref="K15:K16"/>
    <mergeCell ref="I108:L108"/>
    <mergeCell ref="H95:L95"/>
    <mergeCell ref="A10:M11"/>
  </mergeCells>
  <printOptions horizontalCentered="1"/>
  <pageMargins left="0.23622047244094491" right="0.23622047244094491" top="0.35433070866141736" bottom="0.55118110236220474" header="0.31496062992125984" footer="0.31496062992125984"/>
  <pageSetup paperSize="9" scale="54" fitToHeight="0" orientation="landscape" r:id="rId1"/>
  <headerFooter alignWithMargins="0">
    <oddFooter>&amp;C&amp;8Inst. Fed. de Educ., Ciência e Tecnol. Sul-rio-grandenseRua Gonçalves Chaves n° 3218 – CEP 96015-560 – Pelotas/RS – Tel.: (53) 3026.6211&amp;RPagina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56"/>
    <pageSetUpPr fitToPage="1"/>
  </sheetPr>
  <dimension ref="A1:J57"/>
  <sheetViews>
    <sheetView showZeros="0" tabSelected="1" topLeftCell="A13" zoomScale="95" zoomScaleNormal="95" zoomScaleSheetLayoutView="100" workbookViewId="0">
      <pane xSplit="1" topLeftCell="B1" activePane="topRight" state="frozen"/>
      <selection pane="topRight" activeCell="D20" sqref="D20"/>
    </sheetView>
  </sheetViews>
  <sheetFormatPr defaultRowHeight="12.75"/>
  <cols>
    <col min="1" max="1" width="77" style="5" customWidth="1"/>
    <col min="2" max="2" width="21.28515625" style="5" bestFit="1" customWidth="1"/>
    <col min="3" max="3" width="9.7109375" style="24" bestFit="1" customWidth="1"/>
    <col min="4" max="4" width="25" style="5" bestFit="1" customWidth="1"/>
    <col min="5" max="5" width="9.140625" style="5"/>
    <col min="6" max="6" width="20.5703125" style="5" customWidth="1"/>
    <col min="7" max="16384" width="9.140625" style="5"/>
  </cols>
  <sheetData>
    <row r="1" spans="1:10" s="12" customFormat="1">
      <c r="A1" s="251" t="s">
        <v>30</v>
      </c>
      <c r="B1" s="251"/>
      <c r="C1" s="251"/>
    </row>
    <row r="2" spans="1:10" s="12" customFormat="1">
      <c r="A2" s="251"/>
      <c r="B2" s="251"/>
      <c r="C2" s="251"/>
    </row>
    <row r="3" spans="1:10" s="12" customFormat="1">
      <c r="A3" s="251"/>
      <c r="B3" s="251"/>
      <c r="C3" s="251"/>
    </row>
    <row r="4" spans="1:10" s="12" customFormat="1">
      <c r="A4" s="251"/>
      <c r="B4" s="251"/>
      <c r="C4" s="251"/>
      <c r="D4" s="13"/>
      <c r="E4" s="13"/>
    </row>
    <row r="5" spans="1:10" s="12" customFormat="1" ht="12.75" customHeight="1">
      <c r="A5" s="251"/>
      <c r="B5" s="251"/>
      <c r="C5" s="251"/>
      <c r="D5" s="14"/>
      <c r="E5" s="14"/>
    </row>
    <row r="6" spans="1:10" s="15" customFormat="1">
      <c r="A6" s="36" t="s">
        <v>29</v>
      </c>
      <c r="C6" s="22"/>
      <c r="D6" s="14"/>
      <c r="E6" s="14"/>
      <c r="I6" s="37"/>
      <c r="J6" s="37"/>
    </row>
    <row r="7" spans="1:10" s="15" customFormat="1">
      <c r="A7" s="36" t="s">
        <v>29</v>
      </c>
      <c r="C7" s="22"/>
      <c r="D7" s="14"/>
      <c r="E7" s="14"/>
      <c r="I7" s="37"/>
      <c r="J7" s="37"/>
    </row>
    <row r="8" spans="1:10" s="15" customFormat="1">
      <c r="A8" s="36" t="s">
        <v>29</v>
      </c>
      <c r="C8" s="22"/>
      <c r="D8" s="14"/>
      <c r="E8" s="14"/>
      <c r="I8" s="37"/>
      <c r="J8" s="37"/>
    </row>
    <row r="9" spans="1:10" s="1" customFormat="1" ht="15" customHeight="1">
      <c r="A9" s="294" t="s">
        <v>57</v>
      </c>
      <c r="B9" s="295"/>
      <c r="C9" s="295"/>
      <c r="D9" s="295"/>
      <c r="E9" s="295"/>
      <c r="F9" s="295"/>
      <c r="G9" s="296"/>
      <c r="H9" s="3"/>
      <c r="I9" s="3"/>
      <c r="J9" s="3"/>
    </row>
    <row r="10" spans="1:10" s="1" customFormat="1" ht="15" customHeight="1">
      <c r="A10" s="297"/>
      <c r="B10" s="298"/>
      <c r="C10" s="298"/>
      <c r="D10" s="298"/>
      <c r="E10" s="298"/>
      <c r="F10" s="298"/>
      <c r="G10" s="299"/>
      <c r="H10" s="3"/>
      <c r="I10" s="3"/>
      <c r="J10" s="3"/>
    </row>
    <row r="11" spans="1:10" s="12" customFormat="1" ht="8.25" customHeight="1">
      <c r="C11" s="21"/>
      <c r="D11" s="13"/>
    </row>
    <row r="12" spans="1:10" s="12" customFormat="1">
      <c r="A12" s="292" t="s">
        <v>19</v>
      </c>
      <c r="B12" s="290" t="s">
        <v>23</v>
      </c>
      <c r="C12" s="291"/>
      <c r="D12" s="290" t="s">
        <v>52</v>
      </c>
      <c r="E12" s="291"/>
      <c r="F12" s="290" t="s">
        <v>20</v>
      </c>
      <c r="G12" s="291"/>
    </row>
    <row r="13" spans="1:10" s="12" customFormat="1">
      <c r="A13" s="293"/>
      <c r="B13" s="6" t="s">
        <v>21</v>
      </c>
      <c r="C13" s="23" t="s">
        <v>9</v>
      </c>
      <c r="D13" s="6" t="s">
        <v>21</v>
      </c>
      <c r="E13" s="23" t="s">
        <v>9</v>
      </c>
      <c r="F13" s="6" t="s">
        <v>21</v>
      </c>
      <c r="G13" s="23" t="s">
        <v>9</v>
      </c>
    </row>
    <row r="14" spans="1:10" s="12" customFormat="1" ht="25.5" customHeight="1">
      <c r="A14" s="7" t="s">
        <v>36</v>
      </c>
      <c r="B14" s="64">
        <f>C14*$F14</f>
        <v>0</v>
      </c>
      <c r="C14" s="236">
        <v>0.55000000000000004</v>
      </c>
      <c r="D14" s="64">
        <f>E14*$F14</f>
        <v>0</v>
      </c>
      <c r="E14" s="236">
        <v>0.45</v>
      </c>
      <c r="F14" s="8">
        <f>'Orçamento COBERTURA GUARITA'!M16 + 'Orçamento REFORÇO ESTRUTURAL'!M17+'Orçamento ADEQUAÇÕES HIDRAÚLICA'!M16</f>
        <v>0</v>
      </c>
      <c r="G14" s="17">
        <f>C14+E14</f>
        <v>1</v>
      </c>
    </row>
    <row r="15" spans="1:10" s="12" customFormat="1" ht="25.5" customHeight="1">
      <c r="A15" s="7" t="s">
        <v>44</v>
      </c>
      <c r="B15" s="64">
        <f t="shared" ref="B15:B28" si="0">C15*$F15</f>
        <v>0</v>
      </c>
      <c r="C15" s="236">
        <v>0.35</v>
      </c>
      <c r="D15" s="64">
        <f t="shared" ref="D15:D28" si="1">E15*$F15</f>
        <v>0</v>
      </c>
      <c r="E15" s="236">
        <v>0.65</v>
      </c>
      <c r="F15" s="8">
        <f>'Orçamento REFORÇO ESTRUTURAL'!M33+'Orçamento ADEQUAÇÕES HIDRAÚLICA'!M28</f>
        <v>0</v>
      </c>
      <c r="G15" s="17">
        <f t="shared" ref="G15:G29" si="2">C15+E15</f>
        <v>1</v>
      </c>
    </row>
    <row r="16" spans="1:10" s="12" customFormat="1" ht="25.5" customHeight="1">
      <c r="A16" s="7" t="s">
        <v>45</v>
      </c>
      <c r="B16" s="64">
        <f t="shared" si="0"/>
        <v>0</v>
      </c>
      <c r="C16" s="236">
        <v>1</v>
      </c>
      <c r="D16" s="64">
        <f t="shared" si="1"/>
        <v>0</v>
      </c>
      <c r="E16" s="236"/>
      <c r="F16" s="8">
        <f>'Orçamento REFORÇO ESTRUTURAL'!M38</f>
        <v>0</v>
      </c>
      <c r="G16" s="17">
        <f t="shared" si="2"/>
        <v>1</v>
      </c>
    </row>
    <row r="17" spans="1:7" s="12" customFormat="1" ht="25.5" customHeight="1">
      <c r="A17" s="7" t="s">
        <v>139</v>
      </c>
      <c r="B17" s="64">
        <f>C17*$F17</f>
        <v>0</v>
      </c>
      <c r="C17" s="236">
        <v>0.2</v>
      </c>
      <c r="D17" s="64">
        <f>E17*$F17</f>
        <v>0</v>
      </c>
      <c r="E17" s="236">
        <v>0.8</v>
      </c>
      <c r="F17" s="8">
        <f>'Orçamento COBERTURA GUARITA'!M31+'Orçamento REFORÇO ESTRUTURAL'!M49</f>
        <v>0</v>
      </c>
      <c r="G17" s="17">
        <f>C17+E17</f>
        <v>1</v>
      </c>
    </row>
    <row r="18" spans="1:7" s="12" customFormat="1" ht="25.5" customHeight="1">
      <c r="A18" s="7" t="s">
        <v>140</v>
      </c>
      <c r="B18" s="64">
        <f>C18*$F18</f>
        <v>0</v>
      </c>
      <c r="C18" s="236"/>
      <c r="D18" s="64">
        <f>E18*$F18</f>
        <v>0</v>
      </c>
      <c r="E18" s="236">
        <v>1</v>
      </c>
      <c r="F18" s="8">
        <f>'Orçamento COBERTURA GUARITA'!M52+'Orçamento REFORÇO ESTRUTURAL'!M55</f>
        <v>0</v>
      </c>
      <c r="G18" s="17">
        <f t="shared" ref="G18" si="3">C18+E18</f>
        <v>1</v>
      </c>
    </row>
    <row r="19" spans="1:7" s="12" customFormat="1" ht="25.5" customHeight="1">
      <c r="A19" s="7" t="s">
        <v>141</v>
      </c>
      <c r="B19" s="64">
        <f>C19*$F19</f>
        <v>0</v>
      </c>
      <c r="C19" s="236"/>
      <c r="D19" s="64">
        <f>E19*$F19</f>
        <v>0</v>
      </c>
      <c r="E19" s="236">
        <v>1</v>
      </c>
      <c r="F19" s="8">
        <f>'Orçamento REFORÇO ESTRUTURAL'!M60</f>
        <v>0</v>
      </c>
      <c r="G19" s="17">
        <f t="shared" ref="G19" si="4">C19+E19</f>
        <v>1</v>
      </c>
    </row>
    <row r="20" spans="1:7" s="12" customFormat="1" ht="25.5" customHeight="1">
      <c r="A20" s="7" t="s">
        <v>46</v>
      </c>
      <c r="B20" s="64">
        <f t="shared" si="0"/>
        <v>0</v>
      </c>
      <c r="C20" s="236">
        <v>0.2</v>
      </c>
      <c r="D20" s="64">
        <f t="shared" si="1"/>
        <v>0</v>
      </c>
      <c r="E20" s="236">
        <v>0.8</v>
      </c>
      <c r="F20" s="8">
        <f>'Orçamento COBERTURA GUARITA'!M56</f>
        <v>0</v>
      </c>
      <c r="G20" s="17">
        <f t="shared" si="2"/>
        <v>1</v>
      </c>
    </row>
    <row r="21" spans="1:7" s="12" customFormat="1" ht="25.5" customHeight="1">
      <c r="A21" s="7" t="s">
        <v>189</v>
      </c>
      <c r="B21" s="64">
        <f t="shared" ref="B21:B23" si="5">C21*$F21</f>
        <v>0</v>
      </c>
      <c r="C21" s="236"/>
      <c r="D21" s="64">
        <f t="shared" ref="D21:D23" si="6">E21*$F21</f>
        <v>0</v>
      </c>
      <c r="E21" s="236">
        <v>1</v>
      </c>
      <c r="F21" s="8">
        <f>'Orçamento COBERTURA GUARITA'!M68+'Orçamento ADEQUAÇÕES HIDRAÚLICA'!M35</f>
        <v>0</v>
      </c>
      <c r="G21" s="17">
        <f t="shared" ref="G21:G23" si="7">C21+E21</f>
        <v>1</v>
      </c>
    </row>
    <row r="22" spans="1:7" s="12" customFormat="1" ht="25.5" customHeight="1">
      <c r="A22" s="7" t="s">
        <v>190</v>
      </c>
      <c r="B22" s="64">
        <f t="shared" si="5"/>
        <v>0</v>
      </c>
      <c r="C22" s="236"/>
      <c r="D22" s="64">
        <f t="shared" si="6"/>
        <v>0</v>
      </c>
      <c r="E22" s="236">
        <v>1</v>
      </c>
      <c r="F22" s="8">
        <f>'Orçamento COBERTURA GUARITA'!M72</f>
        <v>0</v>
      </c>
      <c r="G22" s="17">
        <f t="shared" si="7"/>
        <v>1</v>
      </c>
    </row>
    <row r="23" spans="1:7" s="12" customFormat="1" ht="25.5" customHeight="1">
      <c r="A23" s="7" t="s">
        <v>191</v>
      </c>
      <c r="B23" s="64">
        <f t="shared" si="5"/>
        <v>0</v>
      </c>
      <c r="C23" s="236">
        <v>0.8</v>
      </c>
      <c r="D23" s="64">
        <f t="shared" si="6"/>
        <v>0</v>
      </c>
      <c r="E23" s="236">
        <v>0.2</v>
      </c>
      <c r="F23" s="8">
        <f>'Orçamento COBERTURA GUARITA'!M75+'Orçamento ADEQUAÇÕES HIDRAÚLICA'!M68</f>
        <v>0</v>
      </c>
      <c r="G23" s="17">
        <f t="shared" si="7"/>
        <v>1</v>
      </c>
    </row>
    <row r="24" spans="1:7" s="12" customFormat="1" ht="25.5" customHeight="1">
      <c r="A24" s="7" t="s">
        <v>47</v>
      </c>
      <c r="B24" s="64">
        <f t="shared" si="0"/>
        <v>0</v>
      </c>
      <c r="C24" s="236"/>
      <c r="D24" s="64">
        <f t="shared" si="1"/>
        <v>0</v>
      </c>
      <c r="E24" s="236">
        <v>1</v>
      </c>
      <c r="F24" s="8">
        <f>'Orçamento COBERTURA GUARITA'!M81+'Orçamento REFORÇO ESTRUTURAL'!M72</f>
        <v>0</v>
      </c>
      <c r="G24" s="17">
        <f t="shared" si="2"/>
        <v>1</v>
      </c>
    </row>
    <row r="25" spans="1:7" s="12" customFormat="1" ht="25.5" customHeight="1">
      <c r="A25" s="7" t="s">
        <v>48</v>
      </c>
      <c r="B25" s="64">
        <f t="shared" si="0"/>
        <v>0</v>
      </c>
      <c r="C25" s="236">
        <v>0.7</v>
      </c>
      <c r="D25" s="64">
        <f t="shared" si="1"/>
        <v>0</v>
      </c>
      <c r="E25" s="236">
        <v>0.3</v>
      </c>
      <c r="F25" s="8">
        <f>'Orçamento COBERTURA GUARITA'!M86+'Orçamento REFORÇO ESTRUTURAL'!M81</f>
        <v>0</v>
      </c>
      <c r="G25" s="17">
        <f t="shared" si="2"/>
        <v>1</v>
      </c>
    </row>
    <row r="26" spans="1:7" s="12" customFormat="1" ht="25.5" customHeight="1">
      <c r="A26" s="7" t="s">
        <v>246</v>
      </c>
      <c r="B26" s="64">
        <f t="shared" si="0"/>
        <v>0</v>
      </c>
      <c r="C26" s="236">
        <v>0</v>
      </c>
      <c r="D26" s="64">
        <f t="shared" si="1"/>
        <v>0</v>
      </c>
      <c r="E26" s="236">
        <v>1</v>
      </c>
      <c r="F26" s="8">
        <f>'Orçamento ADEQUAÇÕES HIDRAÚLICA'!M71</f>
        <v>0</v>
      </c>
      <c r="G26" s="17">
        <f t="shared" si="2"/>
        <v>1</v>
      </c>
    </row>
    <row r="27" spans="1:7" s="12" customFormat="1" ht="25.5" customHeight="1">
      <c r="A27" s="7" t="s">
        <v>49</v>
      </c>
      <c r="B27" s="64">
        <f t="shared" ref="B27" si="8">C27*$F27</f>
        <v>0</v>
      </c>
      <c r="C27" s="236">
        <v>0.5</v>
      </c>
      <c r="D27" s="64">
        <f t="shared" ref="D27" si="9">E27*$F27</f>
        <v>0</v>
      </c>
      <c r="E27" s="236">
        <v>0.5</v>
      </c>
      <c r="F27" s="8">
        <f>'Orçamento COBERTURA GUARITA'!M89</f>
        <v>0</v>
      </c>
      <c r="G27" s="17">
        <f t="shared" ref="G27" si="10">C27+E27</f>
        <v>1</v>
      </c>
    </row>
    <row r="28" spans="1:7" s="12" customFormat="1" ht="25.5" customHeight="1">
      <c r="A28" s="7" t="s">
        <v>142</v>
      </c>
      <c r="B28" s="64">
        <f t="shared" si="0"/>
        <v>0</v>
      </c>
      <c r="C28" s="236"/>
      <c r="D28" s="64">
        <f t="shared" si="1"/>
        <v>0</v>
      </c>
      <c r="E28" s="236">
        <v>1</v>
      </c>
      <c r="F28" s="8">
        <f>'Orçamento REFORÇO ESTRUTURAL'!M84</f>
        <v>0</v>
      </c>
      <c r="G28" s="17">
        <f t="shared" si="2"/>
        <v>1</v>
      </c>
    </row>
    <row r="29" spans="1:7" s="12" customFormat="1" ht="25.5" customHeight="1">
      <c r="A29" s="9" t="s">
        <v>22</v>
      </c>
      <c r="B29" s="10">
        <f>SUM(B14:B28)</f>
        <v>0</v>
      </c>
      <c r="C29" s="58" t="e">
        <f>B29/$F$29</f>
        <v>#DIV/0!</v>
      </c>
      <c r="D29" s="10">
        <f>SUM(D14:D28)</f>
        <v>0</v>
      </c>
      <c r="E29" s="65" t="e">
        <f>D29/$F$29</f>
        <v>#DIV/0!</v>
      </c>
      <c r="F29" s="10">
        <f>SUM(F14:F28)</f>
        <v>0</v>
      </c>
      <c r="G29" s="17" t="e">
        <f t="shared" si="2"/>
        <v>#DIV/0!</v>
      </c>
    </row>
    <row r="30" spans="1:7" s="12" customFormat="1" ht="12.75" customHeight="1">
      <c r="C30" s="21"/>
    </row>
    <row r="31" spans="1:7" s="12" customFormat="1" ht="12.75" customHeight="1">
      <c r="C31" s="21"/>
    </row>
    <row r="32" spans="1:7" s="12" customFormat="1" ht="15" customHeight="1">
      <c r="B32" s="38"/>
      <c r="C32" s="38"/>
      <c r="D32" s="48" t="s">
        <v>31</v>
      </c>
      <c r="E32" s="48"/>
      <c r="F32" s="48"/>
    </row>
    <row r="33" spans="1:6" s="12" customFormat="1" ht="15" customHeight="1">
      <c r="B33" s="38"/>
      <c r="C33" s="38"/>
      <c r="D33" s="38"/>
      <c r="E33" s="39"/>
      <c r="F33" s="39"/>
    </row>
    <row r="34" spans="1:6" s="12" customFormat="1" ht="15" customHeight="1">
      <c r="B34" s="38"/>
      <c r="C34" s="38"/>
      <c r="D34" s="38"/>
      <c r="E34" s="39"/>
      <c r="F34" s="39"/>
    </row>
    <row r="35" spans="1:6" s="12" customFormat="1" ht="16.5">
      <c r="B35" s="40"/>
      <c r="C35" s="41"/>
      <c r="D35" s="49" t="s">
        <v>32</v>
      </c>
      <c r="E35" s="49"/>
      <c r="F35" s="49"/>
    </row>
    <row r="36" spans="1:6" s="12" customFormat="1" ht="16.5">
      <c r="B36" s="40"/>
      <c r="C36" s="42"/>
      <c r="D36" s="48" t="s">
        <v>33</v>
      </c>
      <c r="E36" s="48"/>
      <c r="F36" s="48"/>
    </row>
    <row r="37" spans="1:6" s="12" customFormat="1" ht="16.5">
      <c r="B37" s="40"/>
      <c r="C37" s="42"/>
      <c r="D37" s="48" t="s">
        <v>34</v>
      </c>
      <c r="E37" s="48"/>
      <c r="F37" s="48"/>
    </row>
    <row r="38" spans="1:6" s="12" customFormat="1" ht="12.75" customHeight="1">
      <c r="A38" s="2"/>
      <c r="B38" s="1"/>
      <c r="C38" s="1"/>
      <c r="D38" s="25"/>
    </row>
    <row r="39" spans="1:6" s="12" customFormat="1" ht="12.75" customHeight="1">
      <c r="A39" s="2"/>
      <c r="B39" s="1"/>
      <c r="C39" s="1"/>
      <c r="D39" s="25"/>
    </row>
    <row r="40" spans="1:6" s="12" customFormat="1" ht="12.75" customHeight="1">
      <c r="A40" s="14"/>
      <c r="B40" s="14"/>
      <c r="C40" s="21"/>
    </row>
    <row r="41" spans="1:6" s="12" customFormat="1" ht="12.75" customHeight="1">
      <c r="A41" s="14"/>
      <c r="B41" s="14"/>
      <c r="C41" s="21"/>
    </row>
    <row r="42" spans="1:6" s="12" customFormat="1" ht="12.75" customHeight="1">
      <c r="A42" s="26"/>
      <c r="B42" s="26"/>
      <c r="C42" s="26"/>
    </row>
    <row r="43" spans="1:6" s="12" customFormat="1" ht="12.75" customHeight="1">
      <c r="A43" s="26"/>
      <c r="B43" s="26"/>
      <c r="C43" s="26"/>
    </row>
    <row r="44" spans="1:6" s="12" customFormat="1" ht="12.75" customHeight="1">
      <c r="A44" s="26"/>
      <c r="B44" s="26"/>
      <c r="C44" s="26"/>
    </row>
    <row r="45" spans="1:6" s="12" customFormat="1" ht="12.75" customHeight="1">
      <c r="A45" s="26"/>
      <c r="B45" s="26"/>
      <c r="C45" s="26"/>
    </row>
    <row r="46" spans="1:6" s="12" customFormat="1" ht="12.75" customHeight="1">
      <c r="C46" s="21"/>
    </row>
    <row r="47" spans="1:6" s="12" customFormat="1" ht="12.75" customHeight="1">
      <c r="C47" s="21"/>
    </row>
    <row r="48" spans="1:6" s="12" customFormat="1" ht="12.75" customHeight="1">
      <c r="C48" s="21"/>
    </row>
    <row r="49" spans="3:4" s="12" customFormat="1" ht="12.75" customHeight="1">
      <c r="C49" s="21"/>
    </row>
    <row r="50" spans="3:4" s="12" customFormat="1" ht="12.75" customHeight="1">
      <c r="C50" s="21"/>
      <c r="D50" s="3"/>
    </row>
    <row r="51" spans="3:4" s="12" customFormat="1" ht="12.75" customHeight="1">
      <c r="C51" s="21"/>
      <c r="D51" s="3"/>
    </row>
    <row r="52" spans="3:4" s="12" customFormat="1" ht="12.75" customHeight="1">
      <c r="C52" s="21"/>
    </row>
    <row r="53" spans="3:4" s="12" customFormat="1" ht="12.75" customHeight="1">
      <c r="C53" s="21"/>
    </row>
    <row r="54" spans="3:4" s="12" customFormat="1" ht="12.75" customHeight="1">
      <c r="C54" s="21"/>
    </row>
    <row r="55" spans="3:4" s="12" customFormat="1" ht="12.75" customHeight="1">
      <c r="C55" s="21"/>
      <c r="D55" s="3"/>
    </row>
    <row r="56" spans="3:4" s="12" customFormat="1" ht="12.75" customHeight="1">
      <c r="C56" s="21"/>
      <c r="D56" s="3"/>
    </row>
    <row r="57" spans="3:4" s="12" customFormat="1" ht="12.75" customHeight="1">
      <c r="C57" s="21"/>
      <c r="D57" s="16"/>
    </row>
  </sheetData>
  <mergeCells count="6">
    <mergeCell ref="F12:G12"/>
    <mergeCell ref="A1:C5"/>
    <mergeCell ref="A12:A13"/>
    <mergeCell ref="B12:C12"/>
    <mergeCell ref="D12:E12"/>
    <mergeCell ref="A9:G10"/>
  </mergeCells>
  <phoneticPr fontId="14" type="noConversion"/>
  <printOptions horizontalCentered="1"/>
  <pageMargins left="0.78740157480314965" right="0.78740157480314965" top="0.51181102362204722" bottom="0.15748031496062992" header="0.51181102362204722" footer="0.1574803149606299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9</vt:i4>
      </vt:variant>
    </vt:vector>
  </HeadingPairs>
  <TitlesOfParts>
    <vt:vector size="13" baseType="lpstr">
      <vt:lpstr>Orçamento ADEQUAÇÕES HIDRAÚLICA</vt:lpstr>
      <vt:lpstr>Orçamento COBERTURA GUARITA</vt:lpstr>
      <vt:lpstr>Orçamento REFORÇO ESTRUTURAL</vt:lpstr>
      <vt:lpstr>Cronograma</vt:lpstr>
      <vt:lpstr>Cronograma!Area_de_impressao</vt:lpstr>
      <vt:lpstr>'Orçamento ADEQUAÇÕES HIDRAÚLICA'!Area_de_impressao</vt:lpstr>
      <vt:lpstr>'Orçamento COBERTURA GUARITA'!Area_de_impressao</vt:lpstr>
      <vt:lpstr>'Orçamento REFORÇO ESTRUTURAL'!Area_de_impressao</vt:lpstr>
      <vt:lpstr>'Orçamento REFORÇO ESTRUTURAL'!Print_Area</vt:lpstr>
      <vt:lpstr>'Orçamento REFORÇO ESTRUTURAL'!Print_Titles</vt:lpstr>
      <vt:lpstr>'Orçamento ADEQUAÇÕES HIDRAÚLICA'!Titulos_de_impressao</vt:lpstr>
      <vt:lpstr>'Orçamento COBERTURA GUARITA'!Titulos_de_impressao</vt:lpstr>
      <vt:lpstr>'Orçamento REFORÇO ESTRUTURAL'!Titulos_de_impressao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Coordenadoria de Manutenção e Redes</cp:lastModifiedBy>
  <cp:lastPrinted>2021-07-03T21:27:41Z</cp:lastPrinted>
  <dcterms:created xsi:type="dcterms:W3CDTF">2011-11-25T11:08:52Z</dcterms:created>
  <dcterms:modified xsi:type="dcterms:W3CDTF">2021-10-14T20:26:09Z</dcterms:modified>
</cp:coreProperties>
</file>