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FSul\Projetos\JG - Quadra Poliesportiva\ANEXO IX - Planilha de orçamento e cronog. EMPRESAS\"/>
    </mc:Choice>
  </mc:AlternateContent>
  <bookViews>
    <workbookView xWindow="0" yWindow="0" windowWidth="28800" windowHeight="12435" tabRatio="972"/>
  </bookViews>
  <sheets>
    <sheet name="ORÇAMENTO" sheetId="21" r:id="rId1"/>
    <sheet name="Cronograma" sheetId="19" r:id="rId2"/>
  </sheets>
  <definedNames>
    <definedName name="_xlnm.Print_Area" localSheetId="1">Cronograma!$A$6:$I$42</definedName>
    <definedName name="_xlnm.Print_Area" localSheetId="0">ORÇAMENTO!$A$1:$M$122</definedName>
    <definedName name="_xlnm.Print_Titles" localSheetId="0">ORÇAMENTO!$1:$15</definedName>
  </definedNames>
  <calcPr calcId="152511"/>
</workbook>
</file>

<file path=xl/calcChain.xml><?xml version="1.0" encoding="utf-8"?>
<calcChain xmlns="http://schemas.openxmlformats.org/spreadsheetml/2006/main">
  <c r="K92" i="21" l="1"/>
  <c r="H92" i="21"/>
  <c r="G92" i="21"/>
  <c r="K91" i="21"/>
  <c r="H91" i="21"/>
  <c r="G91" i="21"/>
  <c r="E92" i="21"/>
  <c r="I92" i="21" s="1"/>
  <c r="E91" i="21"/>
  <c r="I91" i="21" l="1"/>
  <c r="J91" i="21" s="1"/>
  <c r="L91" i="21" s="1"/>
  <c r="J92" i="21"/>
  <c r="L92" i="21" s="1"/>
  <c r="K93" i="21" l="1"/>
  <c r="H93" i="21"/>
  <c r="G93" i="21"/>
  <c r="E93" i="21"/>
  <c r="I93" i="21" l="1"/>
  <c r="J93" i="21" s="1"/>
  <c r="L93" i="21" l="1"/>
  <c r="K66" i="21" l="1"/>
  <c r="H66" i="21"/>
  <c r="G66" i="21"/>
  <c r="K65" i="21"/>
  <c r="H65" i="21"/>
  <c r="G65" i="21"/>
  <c r="K64" i="21"/>
  <c r="H64" i="21"/>
  <c r="G64" i="21"/>
  <c r="E66" i="21"/>
  <c r="E65" i="21"/>
  <c r="E64" i="21"/>
  <c r="I66" i="21" l="1"/>
  <c r="J66" i="21" s="1"/>
  <c r="L66" i="21" s="1"/>
  <c r="I64" i="21"/>
  <c r="J64" i="21" s="1"/>
  <c r="L64" i="21" s="1"/>
  <c r="I65" i="21"/>
  <c r="J65" i="21" s="1"/>
  <c r="L65" i="21" s="1"/>
  <c r="K81" i="21"/>
  <c r="H81" i="21"/>
  <c r="G81" i="21"/>
  <c r="E81" i="21"/>
  <c r="K73" i="21"/>
  <c r="H73" i="21"/>
  <c r="G73" i="21"/>
  <c r="E73" i="21"/>
  <c r="I81" i="21" l="1"/>
  <c r="J81" i="21" s="1"/>
  <c r="L81" i="21" s="1"/>
  <c r="I73" i="21"/>
  <c r="J73" i="21" s="1"/>
  <c r="L73" i="21" s="1"/>
  <c r="K37" i="21"/>
  <c r="H37" i="21"/>
  <c r="G37" i="21"/>
  <c r="E37" i="21"/>
  <c r="I37" i="21" l="1"/>
  <c r="J37" i="21" s="1"/>
  <c r="L37" i="21" s="1"/>
  <c r="K61" i="21" l="1"/>
  <c r="H61" i="21"/>
  <c r="G61" i="21"/>
  <c r="I61" i="21" s="1"/>
  <c r="J61" i="21" l="1"/>
  <c r="L61" i="21" s="1"/>
  <c r="K21" i="21"/>
  <c r="H21" i="21"/>
  <c r="G21" i="21"/>
  <c r="E21" i="21"/>
  <c r="I21" i="21" l="1"/>
  <c r="J21" i="21"/>
  <c r="L21" i="21" s="1"/>
  <c r="K103" i="21"/>
  <c r="H103" i="21"/>
  <c r="G103" i="21"/>
  <c r="E103" i="21"/>
  <c r="I103" i="21" l="1"/>
  <c r="J103" i="21" s="1"/>
  <c r="L103" i="21" s="1"/>
  <c r="K74" i="21"/>
  <c r="H74" i="21"/>
  <c r="G74" i="21"/>
  <c r="E74" i="21"/>
  <c r="I74" i="21" l="1"/>
  <c r="J74" i="21" l="1"/>
  <c r="L74" i="21" s="1"/>
  <c r="I22" i="19" l="1"/>
  <c r="G49" i="21" l="1"/>
  <c r="H49" i="21"/>
  <c r="K49" i="21"/>
  <c r="G50" i="21"/>
  <c r="H50" i="21"/>
  <c r="K50" i="21"/>
  <c r="G51" i="21"/>
  <c r="H51" i="21"/>
  <c r="K51" i="21"/>
  <c r="E49" i="21"/>
  <c r="E50" i="21"/>
  <c r="E51" i="21"/>
  <c r="I51" i="21" l="1"/>
  <c r="J51" i="21" s="1"/>
  <c r="I49" i="21"/>
  <c r="I50" i="21"/>
  <c r="J50" i="21" s="1"/>
  <c r="L50" i="21" s="1"/>
  <c r="L51" i="21" l="1"/>
  <c r="J49" i="21"/>
  <c r="L49" i="21" s="1"/>
  <c r="K88" i="21" l="1"/>
  <c r="H88" i="21"/>
  <c r="G88" i="21"/>
  <c r="E88" i="21"/>
  <c r="I88" i="21" l="1"/>
  <c r="J88" i="21" s="1"/>
  <c r="L88" i="21" s="1"/>
  <c r="K106" i="21"/>
  <c r="H106" i="21"/>
  <c r="G106" i="21"/>
  <c r="E106" i="21"/>
  <c r="I106" i="21" l="1"/>
  <c r="J106" i="21" s="1"/>
  <c r="L106" i="21" s="1"/>
  <c r="K111" i="21"/>
  <c r="E111" i="21"/>
  <c r="G111" i="21"/>
  <c r="H111" i="21"/>
  <c r="K110" i="21"/>
  <c r="H110" i="21"/>
  <c r="G110" i="21"/>
  <c r="E110" i="21"/>
  <c r="K108" i="21"/>
  <c r="H108" i="21"/>
  <c r="G108" i="21"/>
  <c r="E108" i="21"/>
  <c r="G86" i="21"/>
  <c r="H86" i="21"/>
  <c r="K86" i="21"/>
  <c r="G87" i="21"/>
  <c r="H87" i="21"/>
  <c r="K87" i="21"/>
  <c r="K85" i="21"/>
  <c r="H85" i="21"/>
  <c r="G85" i="21"/>
  <c r="E86" i="21"/>
  <c r="E87" i="21"/>
  <c r="E85" i="21"/>
  <c r="K89" i="21"/>
  <c r="H89" i="21"/>
  <c r="G89" i="21"/>
  <c r="E89" i="21"/>
  <c r="E76" i="21"/>
  <c r="K76" i="21"/>
  <c r="H76" i="21"/>
  <c r="G76" i="21"/>
  <c r="K27" i="21"/>
  <c r="H27" i="21"/>
  <c r="G27" i="21"/>
  <c r="E27" i="21"/>
  <c r="I89" i="21" l="1"/>
  <c r="J89" i="21" s="1"/>
  <c r="I110" i="21"/>
  <c r="J110" i="21" s="1"/>
  <c r="L110" i="21" s="1"/>
  <c r="I111" i="21"/>
  <c r="J111" i="21" s="1"/>
  <c r="L111" i="21" s="1"/>
  <c r="I87" i="21"/>
  <c r="J87" i="21" s="1"/>
  <c r="I85" i="21"/>
  <c r="I27" i="21"/>
  <c r="J27" i="21" s="1"/>
  <c r="L27" i="21" s="1"/>
  <c r="I108" i="21"/>
  <c r="I86" i="21"/>
  <c r="J85" i="21"/>
  <c r="L85" i="21" s="1"/>
  <c r="I76" i="21"/>
  <c r="J76" i="21" s="1"/>
  <c r="L89" i="21" l="1"/>
  <c r="L87" i="21"/>
  <c r="J108" i="21"/>
  <c r="L108" i="21" s="1"/>
  <c r="J86" i="21"/>
  <c r="L86" i="21" s="1"/>
  <c r="L76" i="21"/>
  <c r="M82" i="21" l="1"/>
  <c r="H22" i="19" s="1"/>
  <c r="D22" i="19" s="1"/>
  <c r="K60" i="21"/>
  <c r="H60" i="21"/>
  <c r="G60" i="21"/>
  <c r="E60" i="21"/>
  <c r="K54" i="21"/>
  <c r="H54" i="21"/>
  <c r="G54" i="21"/>
  <c r="E54" i="21"/>
  <c r="F22" i="19" l="1"/>
  <c r="I54" i="21"/>
  <c r="J54" i="21" s="1"/>
  <c r="L54" i="21" s="1"/>
  <c r="I60" i="21"/>
  <c r="J60" i="21" s="1"/>
  <c r="L60" i="21" s="1"/>
  <c r="I24" i="19"/>
  <c r="I23" i="19"/>
  <c r="I21" i="19"/>
  <c r="I20" i="19"/>
  <c r="I19" i="19"/>
  <c r="I18" i="19"/>
  <c r="I17" i="19"/>
  <c r="I16" i="19"/>
  <c r="K105" i="21" l="1"/>
  <c r="K107" i="21"/>
  <c r="K109" i="21"/>
  <c r="H105" i="21"/>
  <c r="H107" i="21"/>
  <c r="H109" i="21"/>
  <c r="G105" i="21"/>
  <c r="G107" i="21"/>
  <c r="G109" i="21"/>
  <c r="E105" i="21"/>
  <c r="E107" i="21"/>
  <c r="E109" i="21"/>
  <c r="K100" i="21"/>
  <c r="K101" i="21"/>
  <c r="H100" i="21"/>
  <c r="H101" i="21"/>
  <c r="G100" i="21"/>
  <c r="G101" i="21"/>
  <c r="E100" i="21"/>
  <c r="E101" i="21"/>
  <c r="E97" i="21"/>
  <c r="E77" i="21"/>
  <c r="E71" i="21"/>
  <c r="K44" i="21"/>
  <c r="K45" i="21"/>
  <c r="K46" i="21"/>
  <c r="K47" i="21"/>
  <c r="K48" i="21"/>
  <c r="K53" i="21"/>
  <c r="K57" i="21"/>
  <c r="H44" i="21"/>
  <c r="H45" i="21"/>
  <c r="H46" i="21"/>
  <c r="H47" i="21"/>
  <c r="H48" i="21"/>
  <c r="H53" i="21"/>
  <c r="H57" i="21"/>
  <c r="G44" i="21"/>
  <c r="G45" i="21"/>
  <c r="G46" i="21"/>
  <c r="G47" i="21"/>
  <c r="G48" i="21"/>
  <c r="G53" i="21"/>
  <c r="G57" i="21"/>
  <c r="E44" i="21"/>
  <c r="E45" i="21"/>
  <c r="E46" i="21"/>
  <c r="E47" i="21"/>
  <c r="E48" i="21"/>
  <c r="E53" i="21"/>
  <c r="E57" i="21"/>
  <c r="K38" i="21"/>
  <c r="K39" i="21"/>
  <c r="K40" i="21"/>
  <c r="H39" i="21"/>
  <c r="G39" i="21"/>
  <c r="E39" i="21"/>
  <c r="K33" i="21"/>
  <c r="K34" i="21"/>
  <c r="H33" i="21"/>
  <c r="H34" i="21"/>
  <c r="G33" i="21"/>
  <c r="G34" i="21"/>
  <c r="E33" i="21"/>
  <c r="E34" i="21"/>
  <c r="K30" i="21"/>
  <c r="K31" i="21"/>
  <c r="H30" i="21"/>
  <c r="H31" i="21"/>
  <c r="G30" i="21"/>
  <c r="G31" i="21"/>
  <c r="E30" i="21"/>
  <c r="E31" i="21"/>
  <c r="K26" i="21"/>
  <c r="H26" i="21"/>
  <c r="G26" i="21"/>
  <c r="E26" i="21"/>
  <c r="E23" i="21"/>
  <c r="K18" i="21"/>
  <c r="H18" i="21"/>
  <c r="G18" i="21"/>
  <c r="E18" i="21"/>
  <c r="I105" i="21" l="1"/>
  <c r="J105" i="21" s="1"/>
  <c r="L105" i="21" s="1"/>
  <c r="I39" i="21"/>
  <c r="J39" i="21" s="1"/>
  <c r="L39" i="21" s="1"/>
  <c r="I109" i="21"/>
  <c r="J109" i="21" s="1"/>
  <c r="L109" i="21" s="1"/>
  <c r="I34" i="21"/>
  <c r="J34" i="21" s="1"/>
  <c r="L34" i="21" s="1"/>
  <c r="I48" i="21"/>
  <c r="J48" i="21" s="1"/>
  <c r="L48" i="21" s="1"/>
  <c r="I57" i="21"/>
  <c r="J57" i="21" s="1"/>
  <c r="L57" i="21" s="1"/>
  <c r="I107" i="21"/>
  <c r="J107" i="21" s="1"/>
  <c r="L107" i="21" s="1"/>
  <c r="I45" i="21"/>
  <c r="I53" i="21"/>
  <c r="J53" i="21" s="1"/>
  <c r="L53" i="21" s="1"/>
  <c r="I46" i="21"/>
  <c r="J46" i="21" s="1"/>
  <c r="L46" i="21" s="1"/>
  <c r="I47" i="21"/>
  <c r="J47" i="21" s="1"/>
  <c r="L47" i="21" s="1"/>
  <c r="I44" i="21"/>
  <c r="J44" i="21" s="1"/>
  <c r="L44" i="21" s="1"/>
  <c r="I101" i="21"/>
  <c r="J101" i="21" s="1"/>
  <c r="L101" i="21" s="1"/>
  <c r="I100" i="21"/>
  <c r="J100" i="21" s="1"/>
  <c r="L100" i="21" s="1"/>
  <c r="I33" i="21"/>
  <c r="J33" i="21" s="1"/>
  <c r="L33" i="21" s="1"/>
  <c r="I31" i="21"/>
  <c r="I26" i="21"/>
  <c r="J26" i="21" s="1"/>
  <c r="L26" i="21" s="1"/>
  <c r="I30" i="21"/>
  <c r="J30" i="21" s="1"/>
  <c r="L30" i="21" s="1"/>
  <c r="I18" i="21"/>
  <c r="J18" i="21" s="1"/>
  <c r="L18" i="21" s="1"/>
  <c r="J45" i="21" l="1"/>
  <c r="L45" i="21" s="1"/>
  <c r="M41" i="21" s="1"/>
  <c r="H19" i="19" s="1"/>
  <c r="J31" i="21"/>
  <c r="L31" i="21" s="1"/>
  <c r="M24" i="21" s="1"/>
  <c r="H17" i="19" s="1"/>
  <c r="E38" i="21" l="1"/>
  <c r="E40" i="21"/>
  <c r="G40" i="21"/>
  <c r="H38" i="21" l="1"/>
  <c r="G38" i="21"/>
  <c r="I38" i="21" s="1"/>
  <c r="J38" i="21" s="1"/>
  <c r="I40" i="21"/>
  <c r="H40" i="21"/>
  <c r="J40" i="21" l="1"/>
  <c r="L40" i="21" s="1"/>
  <c r="L38" i="21"/>
  <c r="M35" i="21" l="1"/>
  <c r="K97" i="21"/>
  <c r="K77" i="21"/>
  <c r="K71" i="21"/>
  <c r="K67" i="21"/>
  <c r="K63" i="21"/>
  <c r="K23" i="21"/>
  <c r="H18" i="19" l="1"/>
  <c r="G23" i="21"/>
  <c r="G63" i="21"/>
  <c r="G67" i="21"/>
  <c r="G77" i="21"/>
  <c r="G97" i="21"/>
  <c r="E67" i="21" l="1"/>
  <c r="I67" i="21" s="1"/>
  <c r="J67" i="21" s="1"/>
  <c r="L67" i="21" s="1"/>
  <c r="H67" i="21"/>
  <c r="I97" i="21"/>
  <c r="J97" i="21" s="1"/>
  <c r="L97" i="21" s="1"/>
  <c r="M94" i="21" s="1"/>
  <c r="H23" i="19" s="1"/>
  <c r="H97" i="21"/>
  <c r="I77" i="21"/>
  <c r="J77" i="21" s="1"/>
  <c r="L77" i="21" s="1"/>
  <c r="H77" i="21"/>
  <c r="G71" i="21"/>
  <c r="H63" i="21" l="1"/>
  <c r="E63" i="21"/>
  <c r="I63" i="21" s="1"/>
  <c r="J63" i="21" s="1"/>
  <c r="L63" i="21" s="1"/>
  <c r="H71" i="21"/>
  <c r="I23" i="21"/>
  <c r="H23" i="21"/>
  <c r="I71" i="21"/>
  <c r="J71" i="21" s="1"/>
  <c r="L71" i="21" s="1"/>
  <c r="M68" i="21" l="1"/>
  <c r="H21" i="19" s="1"/>
  <c r="M58" i="21"/>
  <c r="H20" i="19" s="1"/>
  <c r="J23" i="21"/>
  <c r="L23" i="21" s="1"/>
  <c r="M16" i="21" s="1"/>
  <c r="H16" i="19" s="1"/>
  <c r="D21" i="19" l="1"/>
  <c r="F21" i="19"/>
  <c r="B21" i="19"/>
  <c r="B18" i="19"/>
  <c r="F18" i="19"/>
  <c r="D18" i="19"/>
  <c r="F20" i="19" l="1"/>
  <c r="D20" i="19"/>
  <c r="B20" i="19"/>
  <c r="F19" i="19"/>
  <c r="B19" i="19"/>
  <c r="D19" i="19"/>
  <c r="F17" i="19"/>
  <c r="B17" i="19"/>
  <c r="D17" i="19"/>
  <c r="F23" i="19" l="1"/>
  <c r="B23" i="19"/>
  <c r="D23" i="19"/>
  <c r="M98" i="21" l="1"/>
  <c r="M112" i="21" s="1"/>
  <c r="H24" i="19" l="1"/>
  <c r="F24" i="19" l="1"/>
  <c r="B24" i="19"/>
  <c r="D24" i="19"/>
  <c r="H26" i="19" l="1"/>
  <c r="B16" i="19"/>
  <c r="B25" i="19" s="1"/>
  <c r="F16" i="19"/>
  <c r="F25" i="19" s="1"/>
  <c r="D16" i="19"/>
  <c r="D25" i="19" s="1"/>
  <c r="H25" i="19" l="1"/>
  <c r="B26" i="19"/>
  <c r="D26" i="19" s="1"/>
  <c r="F26" i="19" s="1"/>
  <c r="C25" i="19" l="1"/>
  <c r="G25" i="19"/>
  <c r="E25" i="19"/>
  <c r="I25" i="19" l="1"/>
  <c r="C26" i="19"/>
  <c r="E26" i="19" s="1"/>
  <c r="G26" i="19" s="1"/>
</calcChain>
</file>

<file path=xl/sharedStrings.xml><?xml version="1.0" encoding="utf-8"?>
<sst xmlns="http://schemas.openxmlformats.org/spreadsheetml/2006/main" count="217" uniqueCount="153">
  <si>
    <t>19. 1. 4. MEIO-FIO</t>
  </si>
  <si>
    <t>21. 1. ADMINISTRAÇÃO DA OBRA</t>
  </si>
  <si>
    <t>12. INSTALAÇÕES HIDRÁULICAS E SANITÁRIAS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</si>
  <si>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</si>
  <si>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</si>
  <si>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</si>
  <si>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</si>
  <si>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</si>
  <si>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</si>
  <si>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</si>
  <si>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</si>
  <si>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</si>
  <si>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17. PINTURA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</si>
  <si>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</si>
  <si>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</si>
  <si>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</si>
  <si>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</si>
  <si>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</si>
  <si>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</si>
  <si>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</si>
  <si>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</si>
  <si>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</si>
  <si>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</si>
  <si>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</si>
  <si>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17.   PINTURA</t>
  </si>
  <si>
    <t>Total  da Etapa</t>
  </si>
  <si>
    <t>Total Acumulado</t>
  </si>
  <si>
    <t>30 dias</t>
  </si>
  <si>
    <t>60 dias</t>
  </si>
  <si>
    <t xml:space="preserve"> 2. SERVIÇOS PRELIMINARES / TÉCNICOS</t>
  </si>
  <si>
    <t xml:space="preserve"> 2.   SERVIÇOS PRELIMINARES / TÉCNICOS</t>
  </si>
  <si>
    <t>21.   GERENCIAMENTO DE OBRAS / FISCALIZAÇÃO</t>
  </si>
  <si>
    <t xml:space="preserve"> 3. MOVIMENTO DE TERRA</t>
  </si>
  <si>
    <t>24. PISO</t>
  </si>
  <si>
    <t>90 dias</t>
  </si>
  <si>
    <t xml:space="preserve"> 3.   MOVIMENTO DE TERRA</t>
  </si>
  <si>
    <t xml:space="preserve"> 4.   INFRA-ESTRUTURA / FUNDAÇÕES SIMPLES</t>
  </si>
  <si>
    <t>19.   PAISAGISMO / URBANIZAÇÃO</t>
  </si>
  <si>
    <t>24.   PISO</t>
  </si>
  <si>
    <t xml:space="preserve"> 2. 9. LOCAÇÃO DA OBRA</t>
  </si>
  <si>
    <t>.1  LOCACAO DE OBRA POR M2 CONSTRUIDO</t>
  </si>
  <si>
    <t>M2</t>
  </si>
  <si>
    <t xml:space="preserve"> 3. 1. ESCAVAÇÕES</t>
  </si>
  <si>
    <t>M3</t>
  </si>
  <si>
    <t xml:space="preserve"> 3. 2. ATERROS</t>
  </si>
  <si>
    <t xml:space="preserve">M </t>
  </si>
  <si>
    <t>12. 1. REDE DE ÁGUA E ABASTECIMENTO</t>
  </si>
  <si>
    <t>12. 1. 1. TUBOS E CONEXÕES</t>
  </si>
  <si>
    <t>12. 3. METAIS</t>
  </si>
  <si>
    <t xml:space="preserve"> 3. 2. 2. REATERRO E COMPACTAÇÃO MANUAL DE VALAS</t>
  </si>
  <si>
    <t>21. 1. 1. DESPESAS COM PESSOAL</t>
  </si>
  <si>
    <t>24. 4. CONCRETO</t>
  </si>
  <si>
    <t xml:space="preserve"> 4. INFRA-ESTRUTURA/FUNDAÇÕES SIMPLES</t>
  </si>
  <si>
    <t>ME</t>
  </si>
  <si>
    <t>19. PAISAGISMO/URBANIZAÇÃO</t>
  </si>
  <si>
    <t>19. 1. PASSEIOS/CALÇADAS</t>
  </si>
  <si>
    <t>21. GERENCIAMENTO DE OBRAS/FISCALIZAÇÃO</t>
  </si>
  <si>
    <t>.2  ARMADURA CA-50 MEDIA 1/4 A 3/8-6,35 A 9,53MM</t>
  </si>
  <si>
    <t xml:space="preserve"> 4. 3. VIGAS DE BALDRAME</t>
  </si>
  <si>
    <t>.1  ESCAVACAO MECANICA DE SOLO ATE 2,50M</t>
  </si>
  <si>
    <t>.2  TUBO PVC RIGIDO SOLDAVEL 25MM</t>
  </si>
  <si>
    <t xml:space="preserve"> 2. 7. PLACAS DE IDENTIFICAÇÃO DE OBRAS</t>
  </si>
  <si>
    <t xml:space="preserve"> 3. 2. 1. NIVELAMENTO E COMPACTAÇÃO DO TERRENO</t>
  </si>
  <si>
    <t>.1  ESPALHAMENTO DE BOTA FORA</t>
  </si>
  <si>
    <t>.2  REGULARIZACAO E COMPACTACAO DO SUB-LEITO 100% PN</t>
  </si>
  <si>
    <t>.3  ARMADURA CA-60 MEDIA 5,0 A 6,0MM</t>
  </si>
  <si>
    <t>.1  TUBO PVC RIGIDO SOLDAVEL 32MM</t>
  </si>
  <si>
    <t xml:space="preserve">.3  JOELHO 90 GRAUS COM BUCHA DE LATÃO, PVC, SOLDÁVEL, DN 25MM, X 1/2”
INSTALAD O EM RAMAL OU SUB-RAMAL DE ÁGUA - FORNECIMENTO E INSTALAÇÃO.
AF_12/2014
</t>
  </si>
  <si>
    <t>12. 1. 7. CAIXA PARA PONTO DE ÁGUA</t>
  </si>
  <si>
    <t>12. 3. 3. TORNEIRA DE SERVIÇO</t>
  </si>
  <si>
    <t>24. 1. PREPARAÇÃO DE BASE</t>
  </si>
  <si>
    <t>KG</t>
  </si>
  <si>
    <t>M</t>
  </si>
  <si>
    <t>UN.</t>
  </si>
  <si>
    <t>12.   INSTALAÇÕES HIDRÁULICAS E SANITÁRIAS</t>
  </si>
  <si>
    <t>.4  CONCRETO FCK 25MPA - PREPARO, LANÇAMENTO E CURA</t>
  </si>
  <si>
    <t>.1  CAIXA PRE MOLDADA DE CONCRETO S/ FUNDO E S/ TAMPA 40x40x50CM</t>
  </si>
  <si>
    <t>17.1. SELADOR/PREPARAÇÃO</t>
  </si>
  <si>
    <t>.1 LIMPEZA DE PREPARAÇÃO PARA PINTURA</t>
  </si>
  <si>
    <t>17.3. BASE ACRÍLICA</t>
  </si>
  <si>
    <t>19.1.8. BLOCOS INTERTRAVADOS DE CONCRETO</t>
  </si>
  <si>
    <t>20. EQUIPAMENTOS</t>
  </si>
  <si>
    <t>20.21. EQUIPAMENTOS PARA QUADRA DE ESPORTE</t>
  </si>
  <si>
    <t>20.21.1. ACESSÓRIOS</t>
  </si>
  <si>
    <t>.1 BUCHA P/ TRAVE DE FUTSAL</t>
  </si>
  <si>
    <t>.2 BUCHA P/ POSTE DE REDE DE VOLEI</t>
  </si>
  <si>
    <t>.3 TAMPA AÇO CARBONO UNIVERSAL FUTSAL/VOLEI</t>
  </si>
  <si>
    <t>CHP</t>
  </si>
  <si>
    <t>.1  CONTRAMESTRE</t>
  </si>
  <si>
    <t>.1  ATERRO COM SAIBRO (MECANICO E MANUAL)</t>
  </si>
  <si>
    <t>HP</t>
  </si>
  <si>
    <t>.3  MACROFIBRA SINTÉTICA ESTRUTURAL P/ PISO DE CONCRETO</t>
  </si>
  <si>
    <t>.4 MICROFIBRA</t>
  </si>
  <si>
    <t>.5  JUNTA DE DILATACAO-1X1CM-MASTIQUE POLIURETANO-FRIO</t>
  </si>
  <si>
    <t>.4 GRAUTE CIMENTICEO PARA USO GERAL</t>
  </si>
  <si>
    <t>.5 PERFURATRIZ MANUAL, TORQUE MÁXIMO 55 KGF.M, POTENCIA 5CV, DIÂMETRO MAX. 8.1/2" - CHP DIURNO</t>
  </si>
  <si>
    <t>19.1.7. PISO TÁTIL</t>
  </si>
  <si>
    <t>.2 ESCAVAÇÃO MANUAL DE VALAS EM MAT. 1A CAT ATE 2M</t>
  </si>
  <si>
    <t>.1  REATERRO MANUAL DE VALAS COM MATERIAL LOCAL</t>
  </si>
  <si>
    <t>.2  LASTRO MANUAL COM AREIA</t>
  </si>
  <si>
    <t>.2 LEITO DE PEDRA BRITADA 15CM</t>
  </si>
  <si>
    <t>20.1.2. TELA DE CERCAMENTO</t>
  </si>
  <si>
    <t>24,2. CONTRAPISO</t>
  </si>
  <si>
    <t>.1 LASTRO DE CONCRETO MAGRO FCK10MPA (1:3:6) PREP E LANÇAMENTO</t>
  </si>
  <si>
    <t xml:space="preserve">.1  APLICAÇÃO DE LONA PLÁSTICA P/ EXECUÇÃO DE PAV DE CONCRETO
</t>
  </si>
  <si>
    <t>2.8.7. DEMOLIÇÃO E REMOÇÃO DE PISOS</t>
  </si>
  <si>
    <t>.1 DEMOLIÇÃO DE PLACAS DE CONCRETO PRÉ- MOLDADAS E MEIO-FIO</t>
  </si>
  <si>
    <t>.3 PINTURA ACRÍLICA EM CONCRETO - L= 5CM COR BRANCA</t>
  </si>
  <si>
    <t>2.8. DEMOLIÇÕES E REMOÇÕES</t>
  </si>
  <si>
    <t>19.3. JARDINS</t>
  </si>
  <si>
    <t>19.3.1. ESPECIFICAÇÃO DE ESPÉCIES</t>
  </si>
  <si>
    <t>19.3.1.1. VEGETAÇÃO RASTEIRA</t>
  </si>
  <si>
    <t xml:space="preserve">.1 PLACA DE OBRA </t>
  </si>
  <si>
    <t>.1 FORMA DE FUNDAÇÃO</t>
  </si>
  <si>
    <t>.2 PINTURA EM CONCRETO C/ FUNDO PREPARADOR EPÓXI (1 DEMÃO)</t>
  </si>
  <si>
    <t>.1 PISO TÁTIL DE ALERTA 25X25X2,5</t>
  </si>
  <si>
    <t>.2 PISO TÁTIL DIRECIONAL 25X25X2,5</t>
  </si>
  <si>
    <t>.1 ASSENTAMENTO DE GRAMA EM LEIVA C/ FORNECIM. DE TERRA VEGETAL</t>
  </si>
  <si>
    <t>.2 PINTURA ACRÍLICA EM CONCRETO - L= 8CM COR BRANCA</t>
  </si>
  <si>
    <t>.1 PINTURA ACRILICA EM CONCRETO - AMARELO</t>
  </si>
  <si>
    <t>.3 BLOCO DE FUNDAÇÃO 40x40x60CM</t>
  </si>
  <si>
    <t>.1 INTALAÇÃO DE TELA DE PROTEÇÃO EM POLIÉSTER PARA QUADRA POLIESPORTIVA MALHA 10CM E=4MM C/ CABO DE AÇO E ACESSÓRIOS DE FIXAÇÃO</t>
  </si>
  <si>
    <t>.2 POSTES DE EUCALIPTO TRATADO H=6M DIAM.=18CM C/ PLACA DENTADA PADRÃO CEEE INSTALADO</t>
  </si>
  <si>
    <t>.6 CORTE DE PISO P/ JUNTA DE DILATAÇÃO</t>
  </si>
  <si>
    <t>.7 POLIMENTO DE PISO DE CONCRETO</t>
  </si>
  <si>
    <t>.4 PINTURA ACRÍLICA EM CONCRETO - L= 5CM COR AZUL</t>
  </si>
  <si>
    <t>.5 PINTURA DE MEIO-FIO - L= 10CM COR BRANCA</t>
  </si>
  <si>
    <t>.4 TE PVC SOLDÁVEL DN 32MM</t>
  </si>
  <si>
    <t>.5 BUCHA DE REDUÇÃO PVC SOLDÁVEL 32MM X 25MM</t>
  </si>
  <si>
    <t xml:space="preserve">.6 JOELHO 90 PVC SOLDÁVEL DN 25MM </t>
  </si>
  <si>
    <t>.7 TUBO PVC RIGIDO 100MM</t>
  </si>
  <si>
    <t>.8 CONCRETO FCK 10MPA  - PREPARO, LANÇAMENTO E CURA</t>
  </si>
  <si>
    <t xml:space="preserve">.1  ASSENTAMENTO DE GUIA (MEIO-FIO) EM TRECHO RETO, CONFECCIONADA EM CONCRETO P RÉ-FABRICADO, DIMENSÕES 100X15X13X30 CM (COMPRIMENTO X BASE INFERIOR X BASE SUPERIOR X ALT URA) + DRENO 1/2"
</t>
  </si>
  <si>
    <t>.2 LASTRO DE BRITA GRADUADA COMPACTADA</t>
  </si>
  <si>
    <t>.2  CONCRETO FCK = 25MPA USINADO INCL. FRETE</t>
  </si>
  <si>
    <r>
      <rPr>
        <sz val="12"/>
        <rFont val="Arial"/>
        <family val="2"/>
      </rPr>
      <t xml:space="preserve">Obra: </t>
    </r>
    <r>
      <rPr>
        <b/>
        <sz val="12"/>
        <rFont val="Arial"/>
        <family val="2"/>
      </rPr>
      <t>QUADRA POLIESPORTIVA - Câmpus Avançado Jaguarão</t>
    </r>
  </si>
  <si>
    <r>
      <rPr>
        <sz val="12"/>
        <color indexed="8"/>
        <rFont val="Arial"/>
        <family val="2"/>
      </rPr>
      <t xml:space="preserve">Cliente: </t>
    </r>
    <r>
      <rPr>
        <b/>
        <sz val="12"/>
        <color indexed="8"/>
        <rFont val="Arial"/>
        <family val="2"/>
      </rPr>
      <t>Instituto Federal Sul-Rio-Grandense</t>
    </r>
  </si>
  <si>
    <r>
      <rPr>
        <sz val="12"/>
        <rFont val="Arial"/>
        <family val="2"/>
      </rPr>
      <t xml:space="preserve">Endereço: </t>
    </r>
    <r>
      <rPr>
        <b/>
        <sz val="12"/>
        <rFont val="Arial"/>
        <family val="2"/>
      </rPr>
      <t>Rua Corredor das tropas, 801 - Bairro Vila Branca</t>
    </r>
  </si>
  <si>
    <r>
      <rPr>
        <sz val="12"/>
        <color indexed="8"/>
        <rFont val="Arial"/>
        <family val="2"/>
      </rPr>
      <t xml:space="preserve">Obra: </t>
    </r>
    <r>
      <rPr>
        <b/>
        <sz val="12"/>
        <color indexed="8"/>
        <rFont val="Arial"/>
        <family val="2"/>
      </rPr>
      <t>QUADRA POLIESPORTIVA - Câmpus Avançado Jaguarão</t>
    </r>
  </si>
  <si>
    <r>
      <rPr>
        <sz val="12"/>
        <color indexed="8"/>
        <rFont val="Arial"/>
        <family val="2"/>
      </rPr>
      <t>Cliente:</t>
    </r>
    <r>
      <rPr>
        <b/>
        <sz val="12"/>
        <color indexed="8"/>
        <rFont val="Arial"/>
        <family val="2"/>
      </rPr>
      <t xml:space="preserve"> Instituto Federal Sul-Rio-Grandense</t>
    </r>
  </si>
  <si>
    <r>
      <rPr>
        <sz val="12"/>
        <color indexed="8"/>
        <rFont val="Arial"/>
        <family val="2"/>
      </rPr>
      <t>Endereço:</t>
    </r>
    <r>
      <rPr>
        <b/>
        <sz val="12"/>
        <color indexed="8"/>
        <rFont val="Arial"/>
        <family val="2"/>
      </rPr>
      <t xml:space="preserve"> Rua Corredor das tropas, 801 - Bairro Vila Branca</t>
    </r>
  </si>
  <si>
    <r>
      <rPr>
        <sz val="12"/>
        <color indexed="8"/>
        <rFont val="Arial"/>
        <family val="2"/>
      </rPr>
      <t>Cidade:</t>
    </r>
    <r>
      <rPr>
        <b/>
        <sz val="12"/>
        <color indexed="8"/>
        <rFont val="Arial"/>
        <family val="2"/>
      </rPr>
      <t xml:space="preserve"> Jaguarão - RS</t>
    </r>
  </si>
  <si>
    <r>
      <rPr>
        <sz val="12"/>
        <rFont val="Arial"/>
        <family val="2"/>
      </rPr>
      <t xml:space="preserve">Cidade: </t>
    </r>
    <r>
      <rPr>
        <b/>
        <sz val="12"/>
        <rFont val="Arial"/>
        <family val="2"/>
      </rPr>
      <t>Jaguarão - RS</t>
    </r>
  </si>
  <si>
    <t>20.   EQUIPAMENTOS</t>
  </si>
  <si>
    <t>.1  TORNEIRA CURTA CROMADA C/UNIAO P/JARDIM 12MM (1/2")</t>
  </si>
  <si>
    <t>.1 PISO INTERTRAVADO, COM BLOCO RETANGULAR COR NATURAL DE 20x10X6 CM ,INCL. BASE E REJUNTE</t>
  </si>
  <si>
    <t>.2 PISO INTERTRAVADO, COM BLOCO RETANGULAR COLORIDO DE 20x10X6 CM, ,INCL. BASE E REJUNTE</t>
  </si>
  <si>
    <t>Nome do Profissional Responsável</t>
  </si>
  <si>
    <t>Especificação do Cargo/função</t>
  </si>
  <si>
    <t>N° do CREA ou CAU</t>
  </si>
  <si>
    <t>Local e Data</t>
  </si>
  <si>
    <t>INCLUIR LOGOTIPO DA EMPRESA</t>
  </si>
  <si>
    <t>DADOS DA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</si>
</sst>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R$&quot;\ #,##0.00;\-&quot;R$&quot;\ 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  <numFmt numFmtId="168" formatCode="00.00"/>
    <numFmt numFmtId="169" formatCode="000.00"/>
    <numFmt numFmtId="170" formatCode="&quot;R$&quot;#,##0.00"/>
  </numFmts>
  <fonts count="29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13"/>
      <color indexed="8"/>
      <name val="Arial"/>
      <family val="2"/>
    </font>
    <font>
      <sz val="13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3"/>
      <name val="Arial"/>
      <family val="2"/>
    </font>
    <font>
      <sz val="10"/>
      <color rgb="FF000000"/>
      <name val="Arial"/>
    </font>
    <font>
      <sz val="10"/>
      <color theme="1"/>
      <name val="Arial"/>
    </font>
    <font>
      <b/>
      <sz val="13"/>
      <color indexed="8"/>
      <name val="Arial"/>
      <family val="2"/>
    </font>
    <font>
      <b/>
      <sz val="13"/>
      <color indexed="10"/>
      <name val="Arial"/>
      <family val="2"/>
    </font>
    <font>
      <sz val="13"/>
      <color indexed="10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4" fillId="0" borderId="0"/>
    <xf numFmtId="0" fontId="22" fillId="0" borderId="0"/>
  </cellStyleXfs>
  <cellXfs count="231">
    <xf numFmtId="0" fontId="0" fillId="0" borderId="0" xfId="0"/>
    <xf numFmtId="0" fontId="9" fillId="0" borderId="0" xfId="0" applyFont="1"/>
    <xf numFmtId="0" fontId="11" fillId="0" borderId="1" xfId="0" applyNumberFormat="1" applyFont="1" applyFill="1" applyBorder="1" applyAlignment="1" applyProtection="1">
      <alignment horizontal="left" vertical="center" wrapText="1"/>
    </xf>
    <xf numFmtId="164" fontId="9" fillId="0" borderId="1" xfId="1" quotePrefix="1" applyNumberFormat="1" applyFont="1" applyFill="1" applyBorder="1" applyAlignment="1" applyProtection="1">
      <alignment horizontal="center" vertical="center" wrapText="1"/>
    </xf>
    <xf numFmtId="10" fontId="11" fillId="0" borderId="1" xfId="1" quotePrefix="1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164" fontId="12" fillId="0" borderId="1" xfId="1" quotePrefix="1" applyNumberFormat="1" applyFont="1" applyFill="1" applyBorder="1" applyAlignment="1" applyProtection="1">
      <alignment horizontal="center" vertical="center" wrapText="1"/>
    </xf>
    <xf numFmtId="164" fontId="13" fillId="0" borderId="1" xfId="1" quotePrefix="1" applyNumberFormat="1" applyFont="1" applyFill="1" applyBorder="1" applyAlignment="1" applyProtection="1">
      <alignment horizontal="center" vertical="center" wrapText="1"/>
    </xf>
    <xf numFmtId="10" fontId="13" fillId="0" borderId="1" xfId="1" applyNumberFormat="1" applyFont="1" applyFill="1" applyBorder="1" applyAlignment="1" applyProtection="1">
      <alignment horizontal="center" vertical="center" wrapText="1"/>
    </xf>
    <xf numFmtId="167" fontId="12" fillId="0" borderId="1" xfId="0" quotePrefix="1" applyNumberFormat="1" applyFont="1" applyFill="1" applyBorder="1" applyAlignment="1" applyProtection="1">
      <alignment horizontal="center" vertical="center" wrapText="1"/>
    </xf>
    <xf numFmtId="0" fontId="9" fillId="0" borderId="0" xfId="0" applyFont="1" applyProtection="1"/>
    <xf numFmtId="0" fontId="9" fillId="0" borderId="0" xfId="0" applyFont="1" applyAlignment="1" applyProtection="1">
      <alignment horizontal="center"/>
    </xf>
    <xf numFmtId="0" fontId="9" fillId="0" borderId="0" xfId="0" applyFont="1" applyBorder="1" applyProtection="1"/>
    <xf numFmtId="0" fontId="10" fillId="0" borderId="0" xfId="0" applyFont="1" applyFill="1" applyBorder="1" applyAlignment="1" applyProtection="1">
      <alignment vertical="top" wrapText="1"/>
    </xf>
    <xf numFmtId="0" fontId="4" fillId="0" borderId="0" xfId="0" applyFont="1" applyProtection="1"/>
    <xf numFmtId="0" fontId="15" fillId="0" borderId="0" xfId="0" applyFont="1" applyFill="1" applyBorder="1" applyAlignment="1" applyProtection="1">
      <alignment vertical="top" wrapText="1"/>
    </xf>
    <xf numFmtId="0" fontId="16" fillId="0" borderId="0" xfId="0" applyFont="1" applyProtection="1"/>
    <xf numFmtId="0" fontId="16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7" fillId="0" borderId="0" xfId="0" applyFont="1" applyProtection="1"/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/>
    </xf>
    <xf numFmtId="0" fontId="11" fillId="0" borderId="0" xfId="0" applyFont="1" applyProtection="1"/>
    <xf numFmtId="0" fontId="12" fillId="0" borderId="0" xfId="0" applyFont="1" applyFill="1" applyBorder="1" applyAlignment="1" applyProtection="1">
      <alignment vertical="top"/>
    </xf>
    <xf numFmtId="0" fontId="6" fillId="0" borderId="0" xfId="0" applyFont="1" applyFill="1" applyBorder="1" applyAlignment="1" applyProtection="1">
      <alignment horizontal="right" vertical="top"/>
    </xf>
    <xf numFmtId="10" fontId="7" fillId="0" borderId="0" xfId="0" applyNumberFormat="1" applyFont="1" applyFill="1" applyBorder="1" applyAlignment="1" applyProtection="1">
      <alignment horizontal="center" vertical="top"/>
    </xf>
    <xf numFmtId="0" fontId="6" fillId="0" borderId="0" xfId="0" applyFont="1" applyFill="1" applyBorder="1" applyAlignment="1" applyProtection="1">
      <alignment vertical="top"/>
    </xf>
    <xf numFmtId="167" fontId="8" fillId="0" borderId="0" xfId="1" applyNumberFormat="1" applyFont="1" applyFill="1" applyBorder="1" applyAlignment="1" applyProtection="1">
      <alignment vertical="top"/>
    </xf>
    <xf numFmtId="0" fontId="9" fillId="0" borderId="0" xfId="0" applyFont="1" applyAlignment="1" applyProtection="1"/>
    <xf numFmtId="0" fontId="14" fillId="0" borderId="0" xfId="0" applyFont="1" applyAlignment="1" applyProtection="1"/>
    <xf numFmtId="0" fontId="11" fillId="0" borderId="0" xfId="0" applyFont="1" applyAlignment="1" applyProtection="1"/>
    <xf numFmtId="0" fontId="9" fillId="0" borderId="3" xfId="0" applyFont="1" applyBorder="1" applyAlignment="1" applyProtection="1">
      <alignment horizontal="center"/>
    </xf>
    <xf numFmtId="167" fontId="11" fillId="0" borderId="1" xfId="0" applyNumberFormat="1" applyFont="1" applyFill="1" applyBorder="1" applyAlignment="1" applyProtection="1">
      <alignment horizontal="center" vertical="center" wrapText="1"/>
    </xf>
    <xf numFmtId="167" fontId="9" fillId="0" borderId="0" xfId="0" applyNumberFormat="1" applyFont="1" applyProtection="1"/>
    <xf numFmtId="10" fontId="9" fillId="0" borderId="0" xfId="0" applyNumberFormat="1" applyFont="1" applyProtection="1"/>
    <xf numFmtId="10" fontId="4" fillId="0" borderId="0" xfId="0" applyNumberFormat="1" applyFont="1" applyProtection="1"/>
    <xf numFmtId="10" fontId="16" fillId="0" borderId="0" xfId="0" applyNumberFormat="1" applyFont="1" applyProtection="1"/>
    <xf numFmtId="10" fontId="9" fillId="0" borderId="0" xfId="0" applyNumberFormat="1" applyFont="1"/>
    <xf numFmtId="10" fontId="9" fillId="0" borderId="0" xfId="0" applyNumberFormat="1" applyFont="1" applyBorder="1" applyProtection="1"/>
    <xf numFmtId="10" fontId="11" fillId="0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0" fontId="9" fillId="0" borderId="0" xfId="0" applyNumberFormat="1" applyFont="1" applyAlignment="1">
      <alignment vertical="center"/>
    </xf>
    <xf numFmtId="167" fontId="3" fillId="0" borderId="0" xfId="1" applyNumberFormat="1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6" fillId="2" borderId="1" xfId="2" applyFont="1" applyFill="1" applyBorder="1" applyAlignment="1" applyProtection="1">
      <alignment horizontal="left" vertical="center"/>
    </xf>
    <xf numFmtId="165" fontId="7" fillId="2" borderId="1" xfId="2" applyFont="1" applyFill="1" applyBorder="1" applyAlignment="1" applyProtection="1">
      <alignment vertical="center"/>
    </xf>
    <xf numFmtId="165" fontId="7" fillId="2" borderId="1" xfId="2" applyFont="1" applyFill="1" applyBorder="1" applyAlignment="1" applyProtection="1">
      <alignment horizontal="center" vertical="center"/>
    </xf>
    <xf numFmtId="165" fontId="7" fillId="2" borderId="1" xfId="2" applyFont="1" applyFill="1" applyBorder="1" applyAlignment="1" applyProtection="1">
      <alignment vertical="center"/>
      <protection locked="0"/>
    </xf>
    <xf numFmtId="167" fontId="6" fillId="0" borderId="1" xfId="2" applyNumberFormat="1" applyFont="1" applyFill="1" applyBorder="1" applyAlignment="1" applyProtection="1">
      <alignment vertical="center"/>
    </xf>
    <xf numFmtId="165" fontId="4" fillId="0" borderId="1" xfId="2" applyFont="1" applyFill="1" applyBorder="1" applyAlignment="1" applyProtection="1">
      <alignment horizontal="right" vertical="center"/>
    </xf>
    <xf numFmtId="165" fontId="6" fillId="0" borderId="1" xfId="2" applyFont="1" applyFill="1" applyBorder="1" applyAlignment="1" applyProtection="1">
      <alignment vertical="center"/>
    </xf>
    <xf numFmtId="165" fontId="7" fillId="5" borderId="1" xfId="2" applyFont="1" applyFill="1" applyBorder="1" applyAlignment="1">
      <alignment vertical="center"/>
    </xf>
    <xf numFmtId="165" fontId="7" fillId="5" borderId="1" xfId="2" applyFont="1" applyFill="1" applyBorder="1" applyAlignment="1" applyProtection="1">
      <alignment horizontal="right" vertical="center"/>
    </xf>
    <xf numFmtId="165" fontId="6" fillId="0" borderId="0" xfId="2" applyFont="1" applyFill="1" applyBorder="1" applyAlignment="1" applyProtection="1">
      <alignment vertical="center"/>
    </xf>
    <xf numFmtId="167" fontId="2" fillId="0" borderId="0" xfId="1" applyNumberFormat="1" applyFont="1" applyFill="1" applyAlignment="1">
      <alignment vertical="center"/>
    </xf>
    <xf numFmtId="0" fontId="17" fillId="0" borderId="0" xfId="0" applyFont="1" applyAlignment="1">
      <alignment vertical="center"/>
    </xf>
    <xf numFmtId="168" fontId="4" fillId="0" borderId="0" xfId="0" applyNumberFormat="1" applyFont="1" applyFill="1" applyAlignment="1" applyProtection="1">
      <alignment horizontal="right" vertical="top"/>
      <protection locked="0"/>
    </xf>
    <xf numFmtId="2" fontId="4" fillId="0" borderId="0" xfId="0" applyNumberFormat="1" applyFont="1" applyFill="1" applyAlignment="1" applyProtection="1">
      <alignment horizontal="right" vertical="top"/>
      <protection locked="0"/>
    </xf>
    <xf numFmtId="0" fontId="9" fillId="0" borderId="0" xfId="0" applyFont="1" applyAlignment="1">
      <alignment horizontal="center"/>
    </xf>
    <xf numFmtId="0" fontId="11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center"/>
    </xf>
    <xf numFmtId="0" fontId="9" fillId="0" borderId="0" xfId="0" applyFont="1" applyAlignment="1">
      <alignment horizontal="center"/>
    </xf>
    <xf numFmtId="10" fontId="9" fillId="0" borderId="0" xfId="0" applyNumberFormat="1" applyFont="1" applyAlignment="1" applyProtection="1">
      <alignment horizontal="center"/>
    </xf>
    <xf numFmtId="10" fontId="9" fillId="0" borderId="0" xfId="0" applyNumberFormat="1" applyFont="1" applyProtection="1"/>
    <xf numFmtId="165" fontId="19" fillId="2" borderId="1" xfId="2" applyFont="1" applyFill="1" applyBorder="1" applyAlignment="1" applyProtection="1">
      <alignment vertical="center"/>
    </xf>
    <xf numFmtId="165" fontId="20" fillId="0" borderId="1" xfId="2" applyFont="1" applyFill="1" applyBorder="1" applyAlignment="1" applyProtection="1">
      <alignment horizontal="right" vertical="center"/>
    </xf>
    <xf numFmtId="165" fontId="19" fillId="5" borderId="1" xfId="2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top"/>
    </xf>
    <xf numFmtId="0" fontId="11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center"/>
    </xf>
    <xf numFmtId="0" fontId="9" fillId="0" borderId="0" xfId="0" applyFont="1" applyAlignment="1">
      <alignment horizontal="center"/>
    </xf>
    <xf numFmtId="0" fontId="21" fillId="0" borderId="0" xfId="0" applyFont="1" applyAlignment="1" applyProtection="1">
      <alignment horizontal="center"/>
    </xf>
    <xf numFmtId="0" fontId="18" fillId="0" borderId="0" xfId="0" applyFont="1" applyAlignment="1" applyProtection="1">
      <alignment horizontal="center"/>
    </xf>
    <xf numFmtId="170" fontId="7" fillId="0" borderId="0" xfId="0" applyNumberFormat="1" applyFont="1" applyAlignment="1">
      <alignment vertical="center"/>
    </xf>
    <xf numFmtId="4" fontId="4" fillId="0" borderId="1" xfId="0" applyNumberFormat="1" applyFont="1" applyFill="1" applyBorder="1" applyAlignment="1" applyProtection="1">
      <alignment horizontal="right" vertical="center"/>
      <protection locked="0"/>
    </xf>
    <xf numFmtId="4" fontId="4" fillId="5" borderId="1" xfId="0" applyNumberFormat="1" applyFont="1" applyFill="1" applyBorder="1" applyAlignment="1" applyProtection="1">
      <alignment horizontal="right" vertical="center"/>
      <protection locked="0"/>
    </xf>
    <xf numFmtId="165" fontId="9" fillId="0" borderId="1" xfId="2" applyFont="1" applyFill="1" applyBorder="1" applyAlignment="1" applyProtection="1">
      <alignment horizontal="right" vertical="center"/>
    </xf>
    <xf numFmtId="165" fontId="4" fillId="0" borderId="1" xfId="2" applyFont="1" applyFill="1" applyBorder="1" applyAlignment="1" applyProtection="1">
      <alignment horizontal="center" vertical="center"/>
      <protection locked="0"/>
    </xf>
    <xf numFmtId="165" fontId="4" fillId="0" borderId="1" xfId="2" applyFont="1" applyFill="1" applyBorder="1" applyAlignment="1" applyProtection="1">
      <alignment horizontal="center" vertical="center"/>
    </xf>
    <xf numFmtId="165" fontId="9" fillId="0" borderId="1" xfId="2" applyFont="1" applyFill="1" applyBorder="1" applyAlignment="1" applyProtection="1">
      <alignment horizontal="center" vertical="center"/>
    </xf>
    <xf numFmtId="165" fontId="4" fillId="5" borderId="1" xfId="2" applyFont="1" applyFill="1" applyBorder="1" applyAlignment="1" applyProtection="1">
      <alignment horizontal="center" vertical="center"/>
    </xf>
    <xf numFmtId="165" fontId="4" fillId="5" borderId="1" xfId="2" applyFont="1" applyFill="1" applyBorder="1" applyAlignment="1" applyProtection="1">
      <alignment horizontal="right" vertical="center"/>
    </xf>
    <xf numFmtId="165" fontId="9" fillId="5" borderId="1" xfId="2" applyFont="1" applyFill="1" applyBorder="1" applyAlignment="1" applyProtection="1">
      <alignment horizontal="right" vertical="center"/>
    </xf>
    <xf numFmtId="2" fontId="4" fillId="0" borderId="1" xfId="4" applyNumberFormat="1" applyFont="1" applyFill="1" applyBorder="1" applyAlignment="1" applyProtection="1">
      <alignment horizontal="center" vertical="center"/>
      <protection locked="0"/>
    </xf>
    <xf numFmtId="168" fontId="4" fillId="0" borderId="1" xfId="4" applyNumberFormat="1" applyFont="1" applyFill="1" applyBorder="1" applyAlignment="1" applyProtection="1">
      <alignment horizontal="center" vertical="center"/>
      <protection locked="0"/>
    </xf>
    <xf numFmtId="165" fontId="13" fillId="5" borderId="1" xfId="2" applyFont="1" applyFill="1" applyBorder="1" applyAlignment="1" applyProtection="1">
      <alignment horizontal="right" vertical="center"/>
    </xf>
    <xf numFmtId="169" fontId="4" fillId="0" borderId="1" xfId="4" applyNumberFormat="1" applyFont="1" applyFill="1" applyBorder="1" applyAlignment="1" applyProtection="1">
      <alignment horizontal="center" vertical="center"/>
      <protection locked="0"/>
    </xf>
    <xf numFmtId="2" fontId="4" fillId="5" borderId="1" xfId="4" applyNumberFormat="1" applyFont="1" applyFill="1" applyBorder="1" applyAlignment="1" applyProtection="1">
      <alignment horizontal="center" vertical="center"/>
      <protection locked="0"/>
    </xf>
    <xf numFmtId="165" fontId="4" fillId="0" borderId="1" xfId="2" applyFont="1" applyFill="1" applyBorder="1" applyAlignment="1" applyProtection="1">
      <alignment horizontal="right" vertical="center"/>
      <protection locked="0"/>
    </xf>
    <xf numFmtId="10" fontId="13" fillId="0" borderId="4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/>
    </xf>
    <xf numFmtId="0" fontId="9" fillId="0" borderId="0" xfId="0" applyFont="1" applyAlignment="1">
      <alignment horizontal="center"/>
    </xf>
    <xf numFmtId="10" fontId="9" fillId="0" borderId="0" xfId="0" applyNumberFormat="1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168" fontId="4" fillId="5" borderId="1" xfId="4" applyNumberFormat="1" applyFont="1" applyFill="1" applyBorder="1" applyAlignment="1" applyProtection="1">
      <alignment horizontal="center" vertical="center"/>
      <protection locked="0"/>
    </xf>
    <xf numFmtId="165" fontId="6" fillId="0" borderId="5" xfId="2" applyFont="1" applyFill="1" applyBorder="1" applyAlignment="1" applyProtection="1">
      <alignment vertical="center"/>
    </xf>
    <xf numFmtId="10" fontId="13" fillId="0" borderId="0" xfId="0" applyNumberFormat="1" applyFont="1" applyAlignment="1">
      <alignment vertical="center"/>
    </xf>
    <xf numFmtId="167" fontId="6" fillId="5" borderId="1" xfId="2" applyNumberFormat="1" applyFont="1" applyFill="1" applyBorder="1" applyAlignment="1" applyProtection="1">
      <alignment vertical="center"/>
    </xf>
    <xf numFmtId="167" fontId="6" fillId="5" borderId="5" xfId="2" applyNumberFormat="1" applyFont="1" applyFill="1" applyBorder="1" applyAlignment="1" applyProtection="1">
      <alignment horizontal="right" vertical="center"/>
    </xf>
    <xf numFmtId="4" fontId="4" fillId="0" borderId="1" xfId="4" applyNumberFormat="1" applyFont="1" applyFill="1" applyBorder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8" fontId="9" fillId="0" borderId="1" xfId="4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left" vertical="top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 applyProtection="1">
      <alignment horizontal="center"/>
    </xf>
    <xf numFmtId="10" fontId="9" fillId="0" borderId="0" xfId="0" applyNumberFormat="1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164" fontId="9" fillId="3" borderId="0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12" fillId="0" borderId="2" xfId="0" applyFont="1" applyFill="1" applyBorder="1" applyAlignment="1" applyProtection="1">
      <alignment horizontal="left" vertical="top"/>
    </xf>
    <xf numFmtId="0" fontId="12" fillId="0" borderId="13" xfId="0" applyFont="1" applyFill="1" applyBorder="1" applyAlignment="1" applyProtection="1">
      <alignment horizontal="left" vertical="top"/>
    </xf>
    <xf numFmtId="0" fontId="12" fillId="0" borderId="4" xfId="0" applyFont="1" applyFill="1" applyBorder="1" applyAlignment="1" applyProtection="1">
      <alignment horizontal="left" vertical="top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0" fontId="12" fillId="0" borderId="2" xfId="0" applyFont="1" applyFill="1" applyBorder="1" applyAlignment="1" applyProtection="1">
      <alignment vertical="top"/>
    </xf>
    <xf numFmtId="0" fontId="12" fillId="0" borderId="13" xfId="0" applyFont="1" applyFill="1" applyBorder="1" applyAlignment="1" applyProtection="1">
      <alignment vertical="top"/>
    </xf>
    <xf numFmtId="4" fontId="4" fillId="0" borderId="0" xfId="0" applyNumberFormat="1" applyFont="1" applyAlignment="1">
      <alignment horizontal="right" vertical="center"/>
    </xf>
    <xf numFmtId="4" fontId="7" fillId="2" borderId="1" xfId="2" applyNumberFormat="1" applyFont="1" applyFill="1" applyBorder="1" applyAlignment="1" applyProtection="1">
      <alignment horizontal="right" vertical="center"/>
    </xf>
    <xf numFmtId="4" fontId="9" fillId="0" borderId="0" xfId="0" applyNumberFormat="1" applyFont="1" applyAlignment="1" applyProtection="1">
      <alignment horizontal="right"/>
    </xf>
    <xf numFmtId="4" fontId="11" fillId="0" borderId="0" xfId="0" applyNumberFormat="1" applyFont="1" applyAlignment="1" applyProtection="1">
      <alignment horizontal="right"/>
    </xf>
    <xf numFmtId="4" fontId="14" fillId="0" borderId="0" xfId="0" applyNumberFormat="1" applyFont="1" applyAlignment="1" applyProtection="1">
      <alignment horizontal="right"/>
    </xf>
    <xf numFmtId="4" fontId="24" fillId="0" borderId="0" xfId="0" applyNumberFormat="1" applyFont="1" applyAlignment="1" applyProtection="1">
      <alignment horizontal="center"/>
      <protection locked="0"/>
    </xf>
    <xf numFmtId="0" fontId="25" fillId="0" borderId="0" xfId="0" applyFont="1" applyAlignment="1" applyProtection="1">
      <alignment horizontal="center"/>
      <protection locked="0"/>
    </xf>
    <xf numFmtId="4" fontId="17" fillId="0" borderId="0" xfId="0" applyNumberFormat="1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28" fillId="0" borderId="0" xfId="0" applyFont="1" applyProtection="1">
      <protection locked="0"/>
    </xf>
    <xf numFmtId="4" fontId="4" fillId="0" borderId="0" xfId="0" applyNumberFormat="1" applyFont="1"/>
    <xf numFmtId="10" fontId="4" fillId="0" borderId="0" xfId="0" applyNumberFormat="1" applyFont="1"/>
    <xf numFmtId="4" fontId="2" fillId="0" borderId="0" xfId="1" applyNumberFormat="1" applyFont="1" applyFill="1"/>
    <xf numFmtId="0" fontId="4" fillId="0" borderId="0" xfId="0" applyFont="1"/>
    <xf numFmtId="0" fontId="13" fillId="0" borderId="2" xfId="0" applyFont="1" applyFill="1" applyBorder="1" applyAlignment="1" applyProtection="1">
      <alignment horizontal="right" vertical="center"/>
    </xf>
    <xf numFmtId="0" fontId="2" fillId="0" borderId="1" xfId="4" applyFont="1" applyFill="1" applyBorder="1" applyAlignment="1" applyProtection="1">
      <alignment horizontal="left" vertical="top"/>
    </xf>
    <xf numFmtId="4" fontId="4" fillId="0" borderId="1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left" vertical="center"/>
    </xf>
    <xf numFmtId="0" fontId="4" fillId="0" borderId="1" xfId="4" applyFont="1" applyFill="1" applyBorder="1" applyAlignment="1" applyProtection="1">
      <alignment horizontal="left" vertical="top"/>
    </xf>
    <xf numFmtId="4" fontId="4" fillId="0" borderId="1" xfId="4" applyNumberFormat="1" applyFont="1" applyFill="1" applyBorder="1" applyAlignment="1" applyProtection="1">
      <alignment horizontal="right" vertical="center"/>
    </xf>
    <xf numFmtId="0" fontId="4" fillId="0" borderId="1" xfId="4" applyFont="1" applyFill="1" applyBorder="1" applyAlignment="1" applyProtection="1">
      <alignment horizontal="center" vertical="center"/>
    </xf>
    <xf numFmtId="4" fontId="4" fillId="0" borderId="1" xfId="0" applyNumberFormat="1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top"/>
    </xf>
    <xf numFmtId="165" fontId="6" fillId="5" borderId="1" xfId="2" applyFont="1" applyFill="1" applyBorder="1" applyAlignment="1" applyProtection="1">
      <alignment horizontal="left" vertical="center"/>
    </xf>
    <xf numFmtId="4" fontId="7" fillId="5" borderId="1" xfId="2" applyNumberFormat="1" applyFont="1" applyFill="1" applyBorder="1" applyAlignment="1" applyProtection="1">
      <alignment horizontal="right" vertical="center"/>
    </xf>
    <xf numFmtId="165" fontId="7" fillId="5" borderId="1" xfId="2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left" vertical="top"/>
    </xf>
    <xf numFmtId="0" fontId="4" fillId="0" borderId="1" xfId="4" applyFont="1" applyFill="1" applyBorder="1" applyAlignment="1" applyProtection="1">
      <alignment horizontal="left" vertical="center"/>
    </xf>
    <xf numFmtId="0" fontId="6" fillId="5" borderId="1" xfId="4" applyFont="1" applyFill="1" applyBorder="1" applyAlignment="1" applyProtection="1">
      <alignment horizontal="left" vertical="center"/>
    </xf>
    <xf numFmtId="4" fontId="4" fillId="5" borderId="1" xfId="4" applyNumberFormat="1" applyFont="1" applyFill="1" applyBorder="1" applyAlignment="1" applyProtection="1">
      <alignment horizontal="right" vertical="center"/>
    </xf>
    <xf numFmtId="0" fontId="7" fillId="5" borderId="1" xfId="4" applyFont="1" applyFill="1" applyBorder="1" applyAlignment="1" applyProtection="1">
      <alignment vertical="center"/>
    </xf>
    <xf numFmtId="0" fontId="4" fillId="0" borderId="1" xfId="4" applyFont="1" applyBorder="1" applyAlignment="1" applyProtection="1">
      <alignment vertical="center"/>
    </xf>
    <xf numFmtId="0" fontId="4" fillId="0" borderId="1" xfId="4" applyFont="1" applyFill="1" applyBorder="1" applyAlignment="1" applyProtection="1">
      <alignment horizontal="left" vertical="top" wrapText="1"/>
    </xf>
    <xf numFmtId="0" fontId="4" fillId="0" borderId="1" xfId="4" applyNumberFormat="1" applyFont="1" applyFill="1" applyBorder="1" applyAlignment="1" applyProtection="1">
      <alignment horizontal="center" vertical="center"/>
    </xf>
    <xf numFmtId="49" fontId="4" fillId="0" borderId="1" xfId="4" applyNumberFormat="1" applyFont="1" applyBorder="1" applyAlignment="1" applyProtection="1">
      <alignment horizontal="center" vertical="center"/>
    </xf>
    <xf numFmtId="165" fontId="7" fillId="5" borderId="1" xfId="2" applyFont="1" applyFill="1" applyBorder="1" applyAlignment="1" applyProtection="1">
      <alignment vertical="center"/>
    </xf>
    <xf numFmtId="4" fontId="23" fillId="0" borderId="0" xfId="5" applyNumberFormat="1" applyFont="1" applyFill="1" applyAlignment="1" applyProtection="1">
      <alignment horizontal="right" vertical="center"/>
    </xf>
    <xf numFmtId="4" fontId="23" fillId="0" borderId="1" xfId="5" applyNumberFormat="1" applyFont="1" applyFill="1" applyBorder="1" applyAlignment="1" applyProtection="1">
      <alignment horizontal="right" vertical="center"/>
    </xf>
    <xf numFmtId="0" fontId="2" fillId="0" borderId="1" xfId="4" applyFont="1" applyFill="1" applyBorder="1" applyAlignment="1" applyProtection="1">
      <alignment horizontal="left" vertical="center" wrapText="1"/>
    </xf>
    <xf numFmtId="0" fontId="4" fillId="0" borderId="1" xfId="4" applyFont="1" applyFill="1" applyBorder="1" applyAlignment="1" applyProtection="1">
      <alignment horizontal="left" vertical="center" wrapText="1"/>
    </xf>
    <xf numFmtId="4" fontId="9" fillId="0" borderId="1" xfId="4" applyNumberFormat="1" applyFont="1" applyFill="1" applyBorder="1" applyAlignment="1" applyProtection="1">
      <alignment horizontal="right" vertical="center"/>
    </xf>
    <xf numFmtId="0" fontId="2" fillId="0" borderId="1" xfId="4" applyFont="1" applyFill="1" applyBorder="1" applyAlignment="1" applyProtection="1">
      <alignment horizontal="left" vertical="top" wrapText="1"/>
    </xf>
    <xf numFmtId="0" fontId="6" fillId="5" borderId="1" xfId="4" applyFont="1" applyFill="1" applyBorder="1" applyAlignment="1" applyProtection="1">
      <alignment horizontal="left" vertical="top" wrapText="1"/>
    </xf>
    <xf numFmtId="0" fontId="4" fillId="5" borderId="1" xfId="0" applyFont="1" applyFill="1" applyBorder="1" applyAlignment="1" applyProtection="1">
      <alignment horizontal="center" vertical="center"/>
    </xf>
    <xf numFmtId="0" fontId="9" fillId="0" borderId="1" xfId="4" applyFont="1" applyFill="1" applyBorder="1" applyAlignment="1" applyProtection="1">
      <alignment horizontal="left" vertical="center" wrapText="1"/>
    </xf>
    <xf numFmtId="0" fontId="2" fillId="0" borderId="1" xfId="4" applyFont="1" applyFill="1" applyBorder="1" applyAlignment="1" applyProtection="1">
      <alignment horizontal="left" vertical="center"/>
    </xf>
    <xf numFmtId="165" fontId="7" fillId="0" borderId="1" xfId="2" applyFont="1" applyFill="1" applyBorder="1" applyAlignment="1" applyProtection="1">
      <alignment vertical="center"/>
    </xf>
    <xf numFmtId="165" fontId="19" fillId="2" borderId="1" xfId="2" applyFont="1" applyFill="1" applyBorder="1" applyAlignment="1" applyProtection="1">
      <alignment horizontal="center" vertical="center"/>
    </xf>
    <xf numFmtId="10" fontId="9" fillId="0" borderId="1" xfId="2" applyNumberFormat="1" applyFont="1" applyFill="1" applyBorder="1" applyAlignment="1" applyProtection="1">
      <alignment horizontal="center" vertical="center"/>
    </xf>
    <xf numFmtId="10" fontId="20" fillId="0" borderId="1" xfId="2" applyNumberFormat="1" applyFont="1" applyFill="1" applyBorder="1" applyAlignment="1" applyProtection="1">
      <alignment horizontal="center" vertical="center"/>
    </xf>
    <xf numFmtId="10" fontId="9" fillId="5" borderId="1" xfId="2" applyNumberFormat="1" applyFont="1" applyFill="1" applyBorder="1" applyAlignment="1" applyProtection="1">
      <alignment horizontal="center" vertical="center"/>
    </xf>
    <xf numFmtId="10" fontId="19" fillId="5" borderId="1" xfId="2" applyNumberFormat="1" applyFont="1" applyFill="1" applyBorder="1" applyAlignment="1" applyProtection="1">
      <alignment horizontal="center" vertical="center"/>
    </xf>
    <xf numFmtId="10" fontId="13" fillId="5" borderId="1" xfId="2" applyNumberFormat="1" applyFont="1" applyFill="1" applyBorder="1" applyAlignment="1" applyProtection="1">
      <alignment horizontal="center" vertical="center"/>
    </xf>
    <xf numFmtId="4" fontId="4" fillId="0" borderId="1" xfId="0" applyNumberFormat="1" applyFont="1" applyBorder="1" applyAlignment="1" applyProtection="1">
      <alignment horizontal="right" vertical="center"/>
      <protection locked="0"/>
    </xf>
    <xf numFmtId="4" fontId="4" fillId="0" borderId="1" xfId="0" applyNumberFormat="1" applyFont="1" applyBorder="1" applyAlignment="1" applyProtection="1">
      <alignment horizontal="center" vertical="center"/>
      <protection locked="0"/>
    </xf>
    <xf numFmtId="0" fontId="7" fillId="5" borderId="1" xfId="4" applyFont="1" applyFill="1" applyBorder="1" applyAlignment="1" applyProtection="1">
      <alignment horizontal="center" vertical="center"/>
      <protection locked="0"/>
    </xf>
    <xf numFmtId="0" fontId="4" fillId="0" borderId="1" xfId="4" applyFont="1" applyBorder="1" applyAlignment="1" applyProtection="1">
      <alignment horizontal="center" vertical="center"/>
      <protection locked="0"/>
    </xf>
    <xf numFmtId="4" fontId="17" fillId="0" borderId="0" xfId="0" applyNumberFormat="1" applyFont="1" applyProtection="1">
      <protection locked="0"/>
    </xf>
    <xf numFmtId="167" fontId="3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4" fontId="9" fillId="4" borderId="1" xfId="0" applyNumberFormat="1" applyFont="1" applyFill="1" applyBorder="1" applyAlignment="1" applyProtection="1">
      <alignment horizontal="center" vertical="center" wrapText="1"/>
    </xf>
    <xf numFmtId="10" fontId="9" fillId="4" borderId="1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165" fontId="4" fillId="0" borderId="0" xfId="2" applyFont="1" applyBorder="1" applyAlignment="1" applyProtection="1">
      <alignment horizontal="center" vertical="center"/>
    </xf>
    <xf numFmtId="165" fontId="6" fillId="2" borderId="8" xfId="2" applyFont="1" applyFill="1" applyBorder="1" applyAlignment="1" applyProtection="1">
      <alignment horizontal="center" vertical="center"/>
    </xf>
    <xf numFmtId="165" fontId="6" fillId="2" borderId="9" xfId="2" applyFont="1" applyFill="1" applyBorder="1" applyAlignment="1" applyProtection="1">
      <alignment horizontal="center" vertical="center"/>
    </xf>
    <xf numFmtId="165" fontId="6" fillId="2" borderId="10" xfId="2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2" fontId="27" fillId="0" borderId="0" xfId="0" applyNumberFormat="1" applyFont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6" xfId="0" applyFont="1" applyFill="1" applyBorder="1" applyAlignment="1" applyProtection="1">
      <alignment horizontal="left" vertical="center"/>
    </xf>
    <xf numFmtId="17" fontId="13" fillId="0" borderId="2" xfId="0" applyNumberFormat="1" applyFont="1" applyFill="1" applyBorder="1" applyAlignment="1" applyProtection="1">
      <alignment horizontal="center" vertical="center"/>
    </xf>
    <xf numFmtId="17" fontId="13" fillId="0" borderId="4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/>
    </xf>
    <xf numFmtId="0" fontId="12" fillId="0" borderId="2" xfId="0" applyFont="1" applyFill="1" applyBorder="1" applyAlignment="1" applyProtection="1">
      <alignment horizontal="left" vertical="top"/>
    </xf>
    <xf numFmtId="0" fontId="12" fillId="0" borderId="13" xfId="0" applyFont="1" applyFill="1" applyBorder="1" applyAlignment="1" applyProtection="1">
      <alignment horizontal="left" vertical="top"/>
    </xf>
    <xf numFmtId="0" fontId="12" fillId="0" borderId="4" xfId="0" applyFont="1" applyFill="1" applyBorder="1" applyAlignment="1" applyProtection="1">
      <alignment horizontal="left" vertical="top"/>
    </xf>
    <xf numFmtId="0" fontId="6" fillId="0" borderId="2" xfId="0" applyFont="1" applyFill="1" applyBorder="1" applyAlignment="1" applyProtection="1">
      <alignment horizontal="left" vertical="top"/>
    </xf>
    <xf numFmtId="0" fontId="6" fillId="0" borderId="13" xfId="0" applyFont="1" applyFill="1" applyBorder="1" applyAlignment="1" applyProtection="1">
      <alignment horizontal="left" vertical="top"/>
    </xf>
    <xf numFmtId="0" fontId="6" fillId="0" borderId="4" xfId="0" applyFont="1" applyFill="1" applyBorder="1" applyAlignment="1" applyProtection="1">
      <alignment horizontal="left" vertical="top"/>
    </xf>
    <xf numFmtId="0" fontId="11" fillId="0" borderId="6" xfId="0" applyNumberFormat="1" applyFont="1" applyFill="1" applyBorder="1" applyAlignment="1" applyProtection="1">
      <alignment horizontal="center" vertical="center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10" fontId="9" fillId="0" borderId="0" xfId="0" applyNumberFormat="1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9" fillId="0" borderId="0" xfId="0" applyFont="1" applyAlignment="1">
      <alignment horizontal="center"/>
    </xf>
    <xf numFmtId="10" fontId="9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6">
    <cellStyle name="Moeda" xfId="1" builtinId="4"/>
    <cellStyle name="Normal" xfId="0" builtinId="0"/>
    <cellStyle name="Normal 2" xfId="4"/>
    <cellStyle name="Normal 3" xfId="3"/>
    <cellStyle name="Normal 4" xfId="5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0"/>
  <sheetViews>
    <sheetView showZeros="0" tabSelected="1" zoomScaleNormal="100" zoomScaleSheetLayoutView="82" workbookViewId="0">
      <pane ySplit="15" topLeftCell="A16" activePane="bottomLeft" state="frozen"/>
      <selection pane="bottomLeft" activeCell="J122" sqref="J122"/>
    </sheetView>
  </sheetViews>
  <sheetFormatPr defaultColWidth="12.7109375" defaultRowHeight="12.75" x14ac:dyDescent="0.2"/>
  <cols>
    <col min="1" max="1" width="106.5703125" style="41" customWidth="1"/>
    <col min="2" max="2" width="10.28515625" style="128" customWidth="1"/>
    <col min="3" max="3" width="4.85546875" style="45" customWidth="1"/>
    <col min="4" max="4" width="12.28515625" style="41" customWidth="1"/>
    <col min="5" max="5" width="12.85546875" style="41" bestFit="1" customWidth="1"/>
    <col min="6" max="6" width="12" style="41" customWidth="1"/>
    <col min="7" max="7" width="12.7109375" style="41" bestFit="1" customWidth="1"/>
    <col min="8" max="8" width="12.5703125" style="41" customWidth="1"/>
    <col min="9" max="9" width="12.7109375" style="41" bestFit="1" customWidth="1"/>
    <col min="10" max="10" width="12.28515625" style="42" customWidth="1"/>
    <col min="11" max="11" width="9.7109375" style="43" customWidth="1"/>
    <col min="12" max="12" width="13.28515625" style="41" customWidth="1"/>
    <col min="13" max="13" width="25.42578125" style="44" bestFit="1" customWidth="1"/>
    <col min="14" max="14" width="12.7109375" style="41"/>
    <col min="15" max="15" width="13.7109375" style="41" bestFit="1" customWidth="1"/>
    <col min="16" max="16384" width="12.7109375" style="41"/>
  </cols>
  <sheetData>
    <row r="1" spans="1:16" x14ac:dyDescent="0.2">
      <c r="A1" s="200" t="s">
        <v>151</v>
      </c>
      <c r="B1" s="200"/>
      <c r="C1" s="200"/>
    </row>
    <row r="2" spans="1:16" x14ac:dyDescent="0.2">
      <c r="A2" s="200"/>
      <c r="B2" s="200"/>
      <c r="C2" s="200"/>
    </row>
    <row r="3" spans="1:16" x14ac:dyDescent="0.2">
      <c r="A3" s="200"/>
      <c r="B3" s="200"/>
      <c r="C3" s="200"/>
    </row>
    <row r="4" spans="1:16" x14ac:dyDescent="0.2">
      <c r="A4" s="200"/>
      <c r="B4" s="200"/>
      <c r="C4" s="200"/>
    </row>
    <row r="5" spans="1:16" x14ac:dyDescent="0.2">
      <c r="A5" s="200"/>
      <c r="B5" s="200"/>
      <c r="C5" s="200"/>
    </row>
    <row r="6" spans="1:16" s="141" customFormat="1" x14ac:dyDescent="0.2">
      <c r="A6" s="137" t="s">
        <v>152</v>
      </c>
      <c r="B6" s="138"/>
      <c r="C6" s="138"/>
      <c r="D6" s="138"/>
      <c r="E6" s="138"/>
      <c r="F6" s="138"/>
      <c r="G6" s="138"/>
      <c r="H6" s="138"/>
      <c r="I6" s="138"/>
      <c r="J6" s="138"/>
      <c r="K6" s="139"/>
      <c r="L6" s="138"/>
      <c r="M6" s="140"/>
    </row>
    <row r="7" spans="1:16" s="141" customFormat="1" x14ac:dyDescent="0.2">
      <c r="A7" s="137" t="s">
        <v>152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8"/>
      <c r="M7" s="140"/>
    </row>
    <row r="8" spans="1:16" x14ac:dyDescent="0.2">
      <c r="A8" s="46"/>
    </row>
    <row r="9" spans="1:16" x14ac:dyDescent="0.2">
      <c r="A9" s="204" t="s">
        <v>17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</row>
    <row r="10" spans="1:16" x14ac:dyDescent="0.2">
      <c r="A10" s="207"/>
      <c r="B10" s="208"/>
      <c r="C10" s="208"/>
      <c r="D10" s="208"/>
      <c r="E10" s="208"/>
      <c r="F10" s="208"/>
      <c r="G10" s="208"/>
      <c r="H10" s="208"/>
      <c r="I10" s="208"/>
      <c r="J10" s="208"/>
      <c r="K10" s="208"/>
      <c r="L10" s="208"/>
      <c r="M10" s="209"/>
    </row>
    <row r="11" spans="1:16" s="47" customFormat="1" ht="15.75" x14ac:dyDescent="0.2">
      <c r="A11" s="210" t="s">
        <v>138</v>
      </c>
      <c r="B11" s="211"/>
      <c r="C11" s="211"/>
      <c r="D11" s="211"/>
      <c r="E11" s="212"/>
      <c r="F11" s="213" t="s">
        <v>140</v>
      </c>
      <c r="G11" s="213"/>
      <c r="H11" s="213"/>
      <c r="I11" s="213"/>
      <c r="J11" s="214"/>
      <c r="K11" s="214"/>
      <c r="L11" s="213"/>
      <c r="M11" s="213"/>
    </row>
    <row r="12" spans="1:16" s="47" customFormat="1" ht="15.75" x14ac:dyDescent="0.2">
      <c r="A12" s="210" t="s">
        <v>139</v>
      </c>
      <c r="B12" s="211"/>
      <c r="C12" s="211"/>
      <c r="D12" s="211"/>
      <c r="E12" s="212"/>
      <c r="F12" s="210" t="s">
        <v>141</v>
      </c>
      <c r="G12" s="211"/>
      <c r="H12" s="211"/>
      <c r="I12" s="212"/>
      <c r="J12" s="142" t="s">
        <v>20</v>
      </c>
      <c r="K12" s="94"/>
      <c r="L12" s="215"/>
      <c r="M12" s="216"/>
    </row>
    <row r="13" spans="1:16" x14ac:dyDescent="0.2">
      <c r="A13" s="201" t="s">
        <v>7</v>
      </c>
      <c r="B13" s="203" t="s">
        <v>8</v>
      </c>
      <c r="C13" s="201" t="s">
        <v>9</v>
      </c>
      <c r="D13" s="188" t="s">
        <v>4</v>
      </c>
      <c r="E13" s="188"/>
      <c r="F13" s="189" t="s">
        <v>5</v>
      </c>
      <c r="G13" s="189"/>
      <c r="H13" s="189" t="s">
        <v>3</v>
      </c>
      <c r="I13" s="189" t="s">
        <v>14</v>
      </c>
      <c r="J13" s="194" t="s">
        <v>6</v>
      </c>
      <c r="K13" s="194"/>
      <c r="L13" s="189" t="s">
        <v>18</v>
      </c>
      <c r="M13" s="187" t="s">
        <v>19</v>
      </c>
    </row>
    <row r="14" spans="1:16" x14ac:dyDescent="0.2">
      <c r="A14" s="202"/>
      <c r="B14" s="203"/>
      <c r="C14" s="201"/>
      <c r="D14" s="188" t="s">
        <v>15</v>
      </c>
      <c r="E14" s="189" t="s">
        <v>16</v>
      </c>
      <c r="F14" s="189" t="s">
        <v>15</v>
      </c>
      <c r="G14" s="189" t="s">
        <v>16</v>
      </c>
      <c r="H14" s="189"/>
      <c r="I14" s="189"/>
      <c r="J14" s="190" t="s">
        <v>10</v>
      </c>
      <c r="K14" s="191" t="s">
        <v>11</v>
      </c>
      <c r="L14" s="189"/>
      <c r="M14" s="187"/>
    </row>
    <row r="15" spans="1:16" x14ac:dyDescent="0.2">
      <c r="A15" s="202"/>
      <c r="B15" s="203"/>
      <c r="C15" s="201"/>
      <c r="D15" s="188"/>
      <c r="E15" s="189"/>
      <c r="F15" s="189"/>
      <c r="G15" s="189"/>
      <c r="H15" s="189"/>
      <c r="I15" s="189"/>
      <c r="J15" s="190"/>
      <c r="K15" s="191"/>
      <c r="L15" s="189"/>
      <c r="M15" s="187"/>
    </row>
    <row r="16" spans="1:16" s="47" customFormat="1" ht="15" customHeight="1" x14ac:dyDescent="0.2">
      <c r="A16" s="48" t="s">
        <v>29</v>
      </c>
      <c r="B16" s="129"/>
      <c r="C16" s="50"/>
      <c r="D16" s="51"/>
      <c r="E16" s="49"/>
      <c r="F16" s="51"/>
      <c r="G16" s="49"/>
      <c r="H16" s="49"/>
      <c r="I16" s="49"/>
      <c r="J16" s="68"/>
      <c r="K16" s="176"/>
      <c r="L16" s="49"/>
      <c r="M16" s="103">
        <f>SUM(L17:L23)</f>
        <v>0</v>
      </c>
      <c r="P16" s="78"/>
    </row>
    <row r="17" spans="1:17" ht="12.75" customHeight="1" x14ac:dyDescent="0.2">
      <c r="A17" s="143" t="s">
        <v>61</v>
      </c>
      <c r="B17" s="144"/>
      <c r="C17" s="145"/>
      <c r="D17" s="88"/>
      <c r="E17" s="83"/>
      <c r="F17" s="88"/>
      <c r="G17" s="53"/>
      <c r="H17" s="53"/>
      <c r="I17" s="83"/>
      <c r="J17" s="84"/>
      <c r="K17" s="177"/>
      <c r="L17" s="83"/>
      <c r="M17" s="54"/>
      <c r="O17" s="47"/>
      <c r="P17" s="78"/>
      <c r="Q17" s="60"/>
    </row>
    <row r="18" spans="1:17" ht="12.75" customHeight="1" x14ac:dyDescent="0.2">
      <c r="A18" s="146" t="s">
        <v>112</v>
      </c>
      <c r="B18" s="147">
        <v>2.0299999999999998</v>
      </c>
      <c r="C18" s="148" t="s">
        <v>41</v>
      </c>
      <c r="D18" s="89"/>
      <c r="E18" s="83">
        <f t="shared" ref="E18:E57" si="0">D18*B18</f>
        <v>0</v>
      </c>
      <c r="F18" s="91"/>
      <c r="G18" s="53">
        <f t="shared" ref="G18:G34" si="1">F18*B18</f>
        <v>0</v>
      </c>
      <c r="H18" s="53">
        <f t="shared" ref="H18:H34" si="2">+D18+F18</f>
        <v>0</v>
      </c>
      <c r="I18" s="83">
        <f t="shared" ref="I18:I23" si="3">E18+G18</f>
        <v>0</v>
      </c>
      <c r="J18" s="84">
        <f t="shared" ref="J18:J23" si="4">K18*I18</f>
        <v>0</v>
      </c>
      <c r="K18" s="177">
        <f t="shared" ref="K18:K34" si="5">$K$12</f>
        <v>0</v>
      </c>
      <c r="L18" s="83">
        <f t="shared" ref="L18:L23" si="6">I18+J18</f>
        <v>0</v>
      </c>
      <c r="M18" s="54"/>
      <c r="O18" s="47"/>
      <c r="P18" s="78"/>
      <c r="Q18" s="60"/>
    </row>
    <row r="19" spans="1:17" ht="12.75" customHeight="1" x14ac:dyDescent="0.2">
      <c r="A19" s="143" t="s">
        <v>108</v>
      </c>
      <c r="B19" s="147"/>
      <c r="C19" s="148"/>
      <c r="D19" s="89"/>
      <c r="E19" s="83"/>
      <c r="F19" s="91"/>
      <c r="G19" s="53"/>
      <c r="H19" s="53"/>
      <c r="I19" s="83"/>
      <c r="J19" s="84"/>
      <c r="K19" s="177"/>
      <c r="L19" s="83"/>
      <c r="M19" s="54"/>
      <c r="O19" s="47"/>
      <c r="P19" s="78"/>
      <c r="Q19" s="60"/>
    </row>
    <row r="20" spans="1:17" ht="12.75" customHeight="1" x14ac:dyDescent="0.2">
      <c r="A20" s="143" t="s">
        <v>105</v>
      </c>
      <c r="B20" s="147"/>
      <c r="C20" s="148"/>
      <c r="D20" s="89"/>
      <c r="E20" s="83"/>
      <c r="F20" s="91"/>
      <c r="G20" s="53"/>
      <c r="H20" s="53"/>
      <c r="I20" s="83"/>
      <c r="J20" s="84"/>
      <c r="K20" s="177"/>
      <c r="L20" s="83"/>
      <c r="M20" s="54"/>
      <c r="O20" s="47"/>
      <c r="P20" s="78"/>
      <c r="Q20" s="60"/>
    </row>
    <row r="21" spans="1:17" ht="12.75" customHeight="1" x14ac:dyDescent="0.2">
      <c r="A21" s="146" t="s">
        <v>106</v>
      </c>
      <c r="B21" s="147">
        <v>0.45</v>
      </c>
      <c r="C21" s="148" t="s">
        <v>41</v>
      </c>
      <c r="D21" s="89"/>
      <c r="E21" s="83">
        <f t="shared" si="0"/>
        <v>0</v>
      </c>
      <c r="F21" s="91"/>
      <c r="G21" s="53">
        <f t="shared" si="1"/>
        <v>0</v>
      </c>
      <c r="H21" s="53">
        <f t="shared" si="2"/>
        <v>0</v>
      </c>
      <c r="I21" s="83">
        <f t="shared" si="3"/>
        <v>0</v>
      </c>
      <c r="J21" s="84">
        <f t="shared" si="4"/>
        <v>0</v>
      </c>
      <c r="K21" s="177">
        <f t="shared" si="5"/>
        <v>0</v>
      </c>
      <c r="L21" s="83">
        <f t="shared" si="6"/>
        <v>0</v>
      </c>
      <c r="M21" s="54"/>
      <c r="O21" s="47"/>
      <c r="P21" s="78"/>
      <c r="Q21" s="60"/>
    </row>
    <row r="22" spans="1:17" ht="12.75" customHeight="1" x14ac:dyDescent="0.2">
      <c r="A22" s="71" t="s">
        <v>39</v>
      </c>
      <c r="B22" s="149"/>
      <c r="C22" s="150"/>
      <c r="D22" s="79"/>
      <c r="E22" s="83"/>
      <c r="F22" s="182"/>
      <c r="G22" s="53"/>
      <c r="H22" s="53"/>
      <c r="I22" s="53"/>
      <c r="J22" s="69"/>
      <c r="K22" s="178"/>
      <c r="L22" s="53"/>
      <c r="M22" s="54"/>
      <c r="O22" s="47"/>
      <c r="P22" s="78"/>
      <c r="Q22" s="61"/>
    </row>
    <row r="23" spans="1:17" ht="12.75" customHeight="1" x14ac:dyDescent="0.2">
      <c r="A23" s="151" t="s">
        <v>40</v>
      </c>
      <c r="B23" s="147">
        <v>1290.78</v>
      </c>
      <c r="C23" s="120" t="s">
        <v>41</v>
      </c>
      <c r="D23" s="88"/>
      <c r="E23" s="83">
        <f t="shared" si="0"/>
        <v>0</v>
      </c>
      <c r="F23" s="88"/>
      <c r="G23" s="53">
        <f t="shared" si="1"/>
        <v>0</v>
      </c>
      <c r="H23" s="53">
        <f t="shared" si="2"/>
        <v>0</v>
      </c>
      <c r="I23" s="53">
        <f t="shared" si="3"/>
        <v>0</v>
      </c>
      <c r="J23" s="81">
        <f t="shared" si="4"/>
        <v>0</v>
      </c>
      <c r="K23" s="177">
        <f t="shared" si="5"/>
        <v>0</v>
      </c>
      <c r="L23" s="53">
        <f t="shared" si="6"/>
        <v>0</v>
      </c>
      <c r="M23" s="54"/>
      <c r="O23" s="47"/>
      <c r="P23" s="78"/>
      <c r="Q23" s="61"/>
    </row>
    <row r="24" spans="1:17" s="47" customFormat="1" ht="15" customHeight="1" x14ac:dyDescent="0.2">
      <c r="A24" s="152" t="s">
        <v>32</v>
      </c>
      <c r="B24" s="153"/>
      <c r="C24" s="154"/>
      <c r="D24" s="80"/>
      <c r="E24" s="85"/>
      <c r="F24" s="80"/>
      <c r="G24" s="86"/>
      <c r="H24" s="86"/>
      <c r="I24" s="86"/>
      <c r="J24" s="87"/>
      <c r="K24" s="179"/>
      <c r="L24" s="86"/>
      <c r="M24" s="103">
        <f>SUM(L25:L34)</f>
        <v>0</v>
      </c>
      <c r="P24" s="78"/>
    </row>
    <row r="25" spans="1:17" ht="12.75" customHeight="1" x14ac:dyDescent="0.2">
      <c r="A25" s="71" t="s">
        <v>42</v>
      </c>
      <c r="B25" s="149"/>
      <c r="C25" s="150"/>
      <c r="D25" s="79"/>
      <c r="E25" s="83"/>
      <c r="F25" s="182"/>
      <c r="G25" s="53"/>
      <c r="H25" s="53"/>
      <c r="I25" s="53"/>
      <c r="J25" s="81"/>
      <c r="K25" s="177"/>
      <c r="L25" s="53"/>
      <c r="M25" s="54"/>
      <c r="O25" s="47"/>
      <c r="P25" s="78"/>
    </row>
    <row r="26" spans="1:17" ht="12.75" customHeight="1" x14ac:dyDescent="0.2">
      <c r="A26" s="151" t="s">
        <v>59</v>
      </c>
      <c r="B26" s="147">
        <v>387.23</v>
      </c>
      <c r="C26" s="148" t="s">
        <v>43</v>
      </c>
      <c r="D26" s="88"/>
      <c r="E26" s="83">
        <f t="shared" si="0"/>
        <v>0</v>
      </c>
      <c r="F26" s="88"/>
      <c r="G26" s="53">
        <f t="shared" si="1"/>
        <v>0</v>
      </c>
      <c r="H26" s="53">
        <f t="shared" si="2"/>
        <v>0</v>
      </c>
      <c r="I26" s="53">
        <f>E26+G26</f>
        <v>0</v>
      </c>
      <c r="J26" s="81">
        <f>K26*I26</f>
        <v>0</v>
      </c>
      <c r="K26" s="177">
        <f t="shared" si="5"/>
        <v>0</v>
      </c>
      <c r="L26" s="53">
        <f>I26+J26</f>
        <v>0</v>
      </c>
      <c r="M26" s="54"/>
      <c r="O26" s="47"/>
      <c r="P26" s="78"/>
    </row>
    <row r="27" spans="1:17" ht="12.75" customHeight="1" x14ac:dyDescent="0.2">
      <c r="A27" s="146" t="s">
        <v>97</v>
      </c>
      <c r="B27" s="147">
        <v>5.92</v>
      </c>
      <c r="C27" s="148" t="s">
        <v>43</v>
      </c>
      <c r="D27" s="88"/>
      <c r="E27" s="83">
        <f>D27*B27</f>
        <v>0</v>
      </c>
      <c r="F27" s="88"/>
      <c r="G27" s="53">
        <f t="shared" ref="G27" si="7">F27*B27</f>
        <v>0</v>
      </c>
      <c r="H27" s="53">
        <f t="shared" ref="H27" si="8">+D27+F27</f>
        <v>0</v>
      </c>
      <c r="I27" s="53">
        <f t="shared" ref="I27" si="9">E27+G27</f>
        <v>0</v>
      </c>
      <c r="J27" s="81">
        <f t="shared" ref="J27" si="10">K27*I27</f>
        <v>0</v>
      </c>
      <c r="K27" s="177">
        <f t="shared" si="5"/>
        <v>0</v>
      </c>
      <c r="L27" s="53">
        <f t="shared" ref="L27" si="11">I27+J27</f>
        <v>0</v>
      </c>
      <c r="M27" s="54"/>
      <c r="O27" s="47"/>
      <c r="P27" s="78"/>
    </row>
    <row r="28" spans="1:17" ht="12.75" customHeight="1" x14ac:dyDescent="0.2">
      <c r="A28" s="71" t="s">
        <v>44</v>
      </c>
      <c r="B28" s="147"/>
      <c r="C28" s="150"/>
      <c r="D28" s="79"/>
      <c r="E28" s="83"/>
      <c r="F28" s="182"/>
      <c r="G28" s="53"/>
      <c r="H28" s="53"/>
      <c r="I28" s="53"/>
      <c r="J28" s="81"/>
      <c r="K28" s="177"/>
      <c r="L28" s="53"/>
      <c r="M28" s="54"/>
      <c r="O28" s="47"/>
      <c r="P28" s="78"/>
    </row>
    <row r="29" spans="1:17" ht="12.75" customHeight="1" x14ac:dyDescent="0.2">
      <c r="A29" s="143" t="s">
        <v>62</v>
      </c>
      <c r="B29" s="147"/>
      <c r="C29" s="150"/>
      <c r="D29" s="79"/>
      <c r="E29" s="83"/>
      <c r="F29" s="182"/>
      <c r="G29" s="53"/>
      <c r="H29" s="53"/>
      <c r="I29" s="53"/>
      <c r="J29" s="81"/>
      <c r="K29" s="177"/>
      <c r="L29" s="53"/>
      <c r="M29" s="54"/>
      <c r="O29" s="47"/>
      <c r="P29" s="78"/>
    </row>
    <row r="30" spans="1:17" ht="12.75" customHeight="1" x14ac:dyDescent="0.2">
      <c r="A30" s="146" t="s">
        <v>63</v>
      </c>
      <c r="B30" s="147">
        <v>487.23</v>
      </c>
      <c r="C30" s="148" t="s">
        <v>43</v>
      </c>
      <c r="D30" s="88"/>
      <c r="E30" s="83">
        <f t="shared" si="0"/>
        <v>0</v>
      </c>
      <c r="F30" s="88"/>
      <c r="G30" s="53">
        <f t="shared" si="1"/>
        <v>0</v>
      </c>
      <c r="H30" s="53">
        <f t="shared" si="2"/>
        <v>0</v>
      </c>
      <c r="I30" s="53">
        <f t="shared" ref="I30:I34" si="12">E30+G30</f>
        <v>0</v>
      </c>
      <c r="J30" s="81">
        <f t="shared" ref="J30:J34" si="13">K30*I30</f>
        <v>0</v>
      </c>
      <c r="K30" s="177">
        <f t="shared" si="5"/>
        <v>0</v>
      </c>
      <c r="L30" s="53">
        <f t="shared" ref="L30:L34" si="14">I30+J30</f>
        <v>0</v>
      </c>
      <c r="M30" s="54"/>
      <c r="O30" s="47"/>
      <c r="P30" s="78"/>
    </row>
    <row r="31" spans="1:17" ht="12.75" customHeight="1" x14ac:dyDescent="0.2">
      <c r="A31" s="146" t="s">
        <v>64</v>
      </c>
      <c r="B31" s="147">
        <v>1290.78</v>
      </c>
      <c r="C31" s="148" t="s">
        <v>41</v>
      </c>
      <c r="D31" s="88"/>
      <c r="E31" s="83">
        <f t="shared" si="0"/>
        <v>0</v>
      </c>
      <c r="F31" s="88"/>
      <c r="G31" s="53">
        <f t="shared" si="1"/>
        <v>0</v>
      </c>
      <c r="H31" s="53">
        <f t="shared" si="2"/>
        <v>0</v>
      </c>
      <c r="I31" s="53">
        <f t="shared" si="12"/>
        <v>0</v>
      </c>
      <c r="J31" s="81">
        <f t="shared" si="13"/>
        <v>0</v>
      </c>
      <c r="K31" s="177">
        <f t="shared" si="5"/>
        <v>0</v>
      </c>
      <c r="L31" s="53">
        <f t="shared" si="14"/>
        <v>0</v>
      </c>
      <c r="M31" s="54"/>
      <c r="O31" s="47"/>
      <c r="P31" s="78"/>
    </row>
    <row r="32" spans="1:17" ht="12.75" customHeight="1" x14ac:dyDescent="0.2">
      <c r="A32" s="143" t="s">
        <v>49</v>
      </c>
      <c r="B32" s="147"/>
      <c r="C32" s="148"/>
      <c r="D32" s="88"/>
      <c r="E32" s="83"/>
      <c r="F32" s="88"/>
      <c r="G32" s="53"/>
      <c r="H32" s="53"/>
      <c r="I32" s="53"/>
      <c r="J32" s="81"/>
      <c r="K32" s="177"/>
      <c r="L32" s="53"/>
      <c r="M32" s="54"/>
      <c r="O32" s="47"/>
      <c r="P32" s="78"/>
    </row>
    <row r="33" spans="1:16" ht="12.75" customHeight="1" x14ac:dyDescent="0.2">
      <c r="A33" s="146" t="s">
        <v>98</v>
      </c>
      <c r="B33" s="147">
        <v>3.84</v>
      </c>
      <c r="C33" s="148" t="s">
        <v>43</v>
      </c>
      <c r="D33" s="89"/>
      <c r="E33" s="83">
        <f t="shared" si="0"/>
        <v>0</v>
      </c>
      <c r="F33" s="82"/>
      <c r="G33" s="53">
        <f t="shared" si="1"/>
        <v>0</v>
      </c>
      <c r="H33" s="53">
        <f t="shared" si="2"/>
        <v>0</v>
      </c>
      <c r="I33" s="53">
        <f t="shared" si="12"/>
        <v>0</v>
      </c>
      <c r="J33" s="81">
        <f t="shared" si="13"/>
        <v>0</v>
      </c>
      <c r="K33" s="177">
        <f t="shared" si="5"/>
        <v>0</v>
      </c>
      <c r="L33" s="53">
        <f t="shared" si="14"/>
        <v>0</v>
      </c>
      <c r="M33" s="54"/>
      <c r="O33" s="47"/>
      <c r="P33" s="78"/>
    </row>
    <row r="34" spans="1:16" ht="12.75" customHeight="1" x14ac:dyDescent="0.2">
      <c r="A34" s="146" t="s">
        <v>99</v>
      </c>
      <c r="B34" s="147">
        <v>1.92</v>
      </c>
      <c r="C34" s="148" t="s">
        <v>43</v>
      </c>
      <c r="D34" s="89"/>
      <c r="E34" s="83">
        <f t="shared" si="0"/>
        <v>0</v>
      </c>
      <c r="F34" s="89"/>
      <c r="G34" s="53">
        <f t="shared" si="1"/>
        <v>0</v>
      </c>
      <c r="H34" s="53">
        <f t="shared" si="2"/>
        <v>0</v>
      </c>
      <c r="I34" s="53">
        <f t="shared" si="12"/>
        <v>0</v>
      </c>
      <c r="J34" s="81">
        <f t="shared" si="13"/>
        <v>0</v>
      </c>
      <c r="K34" s="177">
        <f t="shared" si="5"/>
        <v>0</v>
      </c>
      <c r="L34" s="53">
        <f t="shared" si="14"/>
        <v>0</v>
      </c>
      <c r="M34" s="54"/>
      <c r="O34" s="47"/>
      <c r="P34" s="78"/>
    </row>
    <row r="35" spans="1:16" s="47" customFormat="1" ht="15" customHeight="1" x14ac:dyDescent="0.2">
      <c r="A35" s="152" t="s">
        <v>52</v>
      </c>
      <c r="B35" s="153"/>
      <c r="C35" s="154"/>
      <c r="D35" s="80"/>
      <c r="E35" s="55"/>
      <c r="F35" s="80"/>
      <c r="G35" s="164"/>
      <c r="H35" s="56"/>
      <c r="I35" s="56"/>
      <c r="J35" s="70"/>
      <c r="K35" s="180"/>
      <c r="L35" s="56"/>
      <c r="M35" s="103">
        <f>SUM(L36:L40)</f>
        <v>0</v>
      </c>
      <c r="P35" s="78"/>
    </row>
    <row r="36" spans="1:16" ht="12.75" customHeight="1" x14ac:dyDescent="0.2">
      <c r="A36" s="155" t="s">
        <v>58</v>
      </c>
      <c r="B36" s="149"/>
      <c r="C36" s="150"/>
      <c r="D36" s="79"/>
      <c r="E36" s="53"/>
      <c r="F36" s="182"/>
      <c r="G36" s="53"/>
      <c r="H36" s="53"/>
      <c r="I36" s="53"/>
      <c r="J36" s="69"/>
      <c r="K36" s="178"/>
      <c r="L36" s="53"/>
      <c r="M36" s="52"/>
      <c r="O36" s="47"/>
      <c r="P36" s="78"/>
    </row>
    <row r="37" spans="1:16" ht="12.75" customHeight="1" x14ac:dyDescent="0.2">
      <c r="A37" s="156" t="s">
        <v>113</v>
      </c>
      <c r="B37" s="147">
        <v>40.799999999999997</v>
      </c>
      <c r="C37" s="148" t="s">
        <v>41</v>
      </c>
      <c r="D37" s="99"/>
      <c r="E37" s="83">
        <f t="shared" si="0"/>
        <v>0</v>
      </c>
      <c r="F37" s="183"/>
      <c r="G37" s="53">
        <f t="shared" ref="G37" si="15">F37*B37</f>
        <v>0</v>
      </c>
      <c r="H37" s="53">
        <f t="shared" ref="H37" si="16">+D37+F37</f>
        <v>0</v>
      </c>
      <c r="I37" s="53">
        <f t="shared" ref="I37" si="17">E37+G37</f>
        <v>0</v>
      </c>
      <c r="J37" s="81">
        <f t="shared" ref="J37" si="18">K37*I37</f>
        <v>0</v>
      </c>
      <c r="K37" s="177">
        <f t="shared" ref="K37" si="19">$K$12</f>
        <v>0</v>
      </c>
      <c r="L37" s="53">
        <f t="shared" ref="L37" si="20">I37+J37</f>
        <v>0</v>
      </c>
      <c r="M37" s="52"/>
      <c r="O37" s="47"/>
      <c r="P37" s="78"/>
    </row>
    <row r="38" spans="1:16" ht="12.75" customHeight="1" x14ac:dyDescent="0.2">
      <c r="A38" s="156" t="s">
        <v>57</v>
      </c>
      <c r="B38" s="147">
        <v>338.96</v>
      </c>
      <c r="C38" s="148" t="s">
        <v>71</v>
      </c>
      <c r="D38" s="88"/>
      <c r="E38" s="53">
        <f t="shared" si="0"/>
        <v>0</v>
      </c>
      <c r="F38" s="88"/>
      <c r="G38" s="53">
        <f t="shared" ref="G38:G57" si="21">F38*B38</f>
        <v>0</v>
      </c>
      <c r="H38" s="53">
        <f t="shared" ref="H38:H57" si="22">+D38+F38</f>
        <v>0</v>
      </c>
      <c r="I38" s="53">
        <f t="shared" ref="I38:I57" si="23">E38+G38</f>
        <v>0</v>
      </c>
      <c r="J38" s="81">
        <f t="shared" ref="J38:J57" si="24">K38*I38</f>
        <v>0</v>
      </c>
      <c r="K38" s="177">
        <f t="shared" ref="K38:K57" si="25">$K$12</f>
        <v>0</v>
      </c>
      <c r="L38" s="53">
        <f t="shared" ref="L38:L57" si="26">I38+J38</f>
        <v>0</v>
      </c>
      <c r="M38" s="52"/>
      <c r="O38" s="47"/>
      <c r="P38" s="78"/>
    </row>
    <row r="39" spans="1:16" ht="12.75" customHeight="1" x14ac:dyDescent="0.2">
      <c r="A39" s="156" t="s">
        <v>65</v>
      </c>
      <c r="B39" s="147">
        <v>99.29</v>
      </c>
      <c r="C39" s="148" t="s">
        <v>71</v>
      </c>
      <c r="D39" s="88"/>
      <c r="E39" s="53">
        <f t="shared" si="0"/>
        <v>0</v>
      </c>
      <c r="F39" s="88"/>
      <c r="G39" s="53">
        <f t="shared" si="21"/>
        <v>0</v>
      </c>
      <c r="H39" s="53">
        <f t="shared" si="22"/>
        <v>0</v>
      </c>
      <c r="I39" s="53">
        <f t="shared" si="23"/>
        <v>0</v>
      </c>
      <c r="J39" s="81">
        <f t="shared" si="24"/>
        <v>0</v>
      </c>
      <c r="K39" s="177">
        <f t="shared" si="25"/>
        <v>0</v>
      </c>
      <c r="L39" s="53">
        <f t="shared" si="26"/>
        <v>0</v>
      </c>
      <c r="M39" s="52"/>
      <c r="O39" s="47"/>
      <c r="P39" s="78"/>
    </row>
    <row r="40" spans="1:16" ht="12.75" customHeight="1" x14ac:dyDescent="0.2">
      <c r="A40" s="156" t="s">
        <v>75</v>
      </c>
      <c r="B40" s="147">
        <v>7.48</v>
      </c>
      <c r="C40" s="148" t="s">
        <v>43</v>
      </c>
      <c r="D40" s="91"/>
      <c r="E40" s="53">
        <f t="shared" si="0"/>
        <v>0</v>
      </c>
      <c r="F40" s="91"/>
      <c r="G40" s="53">
        <f t="shared" si="21"/>
        <v>0</v>
      </c>
      <c r="H40" s="53">
        <f t="shared" si="22"/>
        <v>0</v>
      </c>
      <c r="I40" s="53">
        <f t="shared" si="23"/>
        <v>0</v>
      </c>
      <c r="J40" s="81">
        <f t="shared" si="24"/>
        <v>0</v>
      </c>
      <c r="K40" s="177">
        <f t="shared" si="25"/>
        <v>0</v>
      </c>
      <c r="L40" s="53">
        <f t="shared" si="26"/>
        <v>0</v>
      </c>
      <c r="M40" s="52"/>
      <c r="O40" s="47"/>
      <c r="P40" s="78"/>
    </row>
    <row r="41" spans="1:16" ht="16.5" customHeight="1" x14ac:dyDescent="0.2">
      <c r="A41" s="157" t="s">
        <v>2</v>
      </c>
      <c r="B41" s="158"/>
      <c r="C41" s="159"/>
      <c r="D41" s="184"/>
      <c r="E41" s="56"/>
      <c r="F41" s="184"/>
      <c r="G41" s="56"/>
      <c r="H41" s="56"/>
      <c r="I41" s="56"/>
      <c r="J41" s="90"/>
      <c r="K41" s="181"/>
      <c r="L41" s="56"/>
      <c r="M41" s="103">
        <f>SUM(L42:L57)</f>
        <v>0</v>
      </c>
      <c r="O41" s="47"/>
      <c r="P41" s="78"/>
    </row>
    <row r="42" spans="1:16" ht="12.75" customHeight="1" x14ac:dyDescent="0.2">
      <c r="A42" s="143" t="s">
        <v>46</v>
      </c>
      <c r="B42" s="147"/>
      <c r="C42" s="160"/>
      <c r="D42" s="185"/>
      <c r="E42" s="53"/>
      <c r="F42" s="185"/>
      <c r="G42" s="53"/>
      <c r="H42" s="53"/>
      <c r="I42" s="53"/>
      <c r="J42" s="81"/>
      <c r="K42" s="177"/>
      <c r="L42" s="53"/>
      <c r="M42" s="54"/>
      <c r="O42" s="47"/>
      <c r="P42" s="78"/>
    </row>
    <row r="43" spans="1:16" ht="12.75" customHeight="1" x14ac:dyDescent="0.2">
      <c r="A43" s="143" t="s">
        <v>47</v>
      </c>
      <c r="B43" s="147"/>
      <c r="C43" s="160"/>
      <c r="D43" s="185"/>
      <c r="E43" s="53"/>
      <c r="F43" s="185"/>
      <c r="G43" s="53"/>
      <c r="H43" s="53"/>
      <c r="I43" s="53"/>
      <c r="J43" s="81"/>
      <c r="K43" s="177"/>
      <c r="L43" s="53"/>
      <c r="M43" s="54"/>
      <c r="O43" s="47"/>
      <c r="P43" s="78"/>
    </row>
    <row r="44" spans="1:16" ht="12.75" customHeight="1" x14ac:dyDescent="0.2">
      <c r="A44" s="146" t="s">
        <v>66</v>
      </c>
      <c r="B44" s="147">
        <v>24</v>
      </c>
      <c r="C44" s="148" t="s">
        <v>72</v>
      </c>
      <c r="D44" s="88"/>
      <c r="E44" s="53">
        <f t="shared" si="0"/>
        <v>0</v>
      </c>
      <c r="F44" s="88"/>
      <c r="G44" s="53">
        <f t="shared" si="21"/>
        <v>0</v>
      </c>
      <c r="H44" s="53">
        <f t="shared" si="22"/>
        <v>0</v>
      </c>
      <c r="I44" s="53">
        <f t="shared" si="23"/>
        <v>0</v>
      </c>
      <c r="J44" s="81">
        <f t="shared" si="24"/>
        <v>0</v>
      </c>
      <c r="K44" s="177">
        <f t="shared" si="25"/>
        <v>0</v>
      </c>
      <c r="L44" s="53">
        <f t="shared" si="26"/>
        <v>0</v>
      </c>
      <c r="M44" s="54"/>
      <c r="O44" s="47"/>
      <c r="P44" s="78"/>
    </row>
    <row r="45" spans="1:16" ht="12.75" customHeight="1" x14ac:dyDescent="0.2">
      <c r="A45" s="146" t="s">
        <v>60</v>
      </c>
      <c r="B45" s="147">
        <v>1.2</v>
      </c>
      <c r="C45" s="148" t="s">
        <v>72</v>
      </c>
      <c r="D45" s="88"/>
      <c r="E45" s="83">
        <f t="shared" si="0"/>
        <v>0</v>
      </c>
      <c r="F45" s="88"/>
      <c r="G45" s="53">
        <f t="shared" si="21"/>
        <v>0</v>
      </c>
      <c r="H45" s="53">
        <f t="shared" si="22"/>
        <v>0</v>
      </c>
      <c r="I45" s="53">
        <f t="shared" si="23"/>
        <v>0</v>
      </c>
      <c r="J45" s="81">
        <f t="shared" si="24"/>
        <v>0</v>
      </c>
      <c r="K45" s="177">
        <f t="shared" si="25"/>
        <v>0</v>
      </c>
      <c r="L45" s="53">
        <f t="shared" si="26"/>
        <v>0</v>
      </c>
      <c r="M45" s="54"/>
      <c r="O45" s="47"/>
      <c r="P45" s="78"/>
    </row>
    <row r="46" spans="1:16" ht="12.75" customHeight="1" x14ac:dyDescent="0.2">
      <c r="A46" s="161" t="s">
        <v>67</v>
      </c>
      <c r="B46" s="147">
        <v>1</v>
      </c>
      <c r="C46" s="162" t="s">
        <v>73</v>
      </c>
      <c r="D46" s="88"/>
      <c r="E46" s="83">
        <f t="shared" si="0"/>
        <v>0</v>
      </c>
      <c r="F46" s="88"/>
      <c r="G46" s="53">
        <f t="shared" si="21"/>
        <v>0</v>
      </c>
      <c r="H46" s="53">
        <f t="shared" si="22"/>
        <v>0</v>
      </c>
      <c r="I46" s="53">
        <f t="shared" si="23"/>
        <v>0</v>
      </c>
      <c r="J46" s="81">
        <f t="shared" si="24"/>
        <v>0</v>
      </c>
      <c r="K46" s="177">
        <f t="shared" si="25"/>
        <v>0</v>
      </c>
      <c r="L46" s="53">
        <f t="shared" si="26"/>
        <v>0</v>
      </c>
      <c r="M46" s="54"/>
      <c r="O46" s="47"/>
      <c r="P46" s="78"/>
    </row>
    <row r="47" spans="1:16" ht="12.75" customHeight="1" x14ac:dyDescent="0.2">
      <c r="A47" s="146" t="s">
        <v>127</v>
      </c>
      <c r="B47" s="147">
        <v>1</v>
      </c>
      <c r="C47" s="162" t="s">
        <v>73</v>
      </c>
      <c r="D47" s="88"/>
      <c r="E47" s="83">
        <f t="shared" si="0"/>
        <v>0</v>
      </c>
      <c r="F47" s="88"/>
      <c r="G47" s="53">
        <f t="shared" si="21"/>
        <v>0</v>
      </c>
      <c r="H47" s="53">
        <f t="shared" si="22"/>
        <v>0</v>
      </c>
      <c r="I47" s="53">
        <f t="shared" si="23"/>
        <v>0</v>
      </c>
      <c r="J47" s="81">
        <f t="shared" si="24"/>
        <v>0</v>
      </c>
      <c r="K47" s="177">
        <f t="shared" si="25"/>
        <v>0</v>
      </c>
      <c r="L47" s="53">
        <f t="shared" si="26"/>
        <v>0</v>
      </c>
      <c r="M47" s="54"/>
      <c r="O47" s="47"/>
      <c r="P47" s="78"/>
    </row>
    <row r="48" spans="1:16" ht="12.75" customHeight="1" x14ac:dyDescent="0.2">
      <c r="A48" s="161" t="s">
        <v>128</v>
      </c>
      <c r="B48" s="147">
        <v>1</v>
      </c>
      <c r="C48" s="162" t="s">
        <v>73</v>
      </c>
      <c r="D48" s="88"/>
      <c r="E48" s="83">
        <f t="shared" si="0"/>
        <v>0</v>
      </c>
      <c r="F48" s="88"/>
      <c r="G48" s="53">
        <f t="shared" si="21"/>
        <v>0</v>
      </c>
      <c r="H48" s="53">
        <f t="shared" si="22"/>
        <v>0</v>
      </c>
      <c r="I48" s="53">
        <f t="shared" si="23"/>
        <v>0</v>
      </c>
      <c r="J48" s="81">
        <f t="shared" si="24"/>
        <v>0</v>
      </c>
      <c r="K48" s="177">
        <f t="shared" si="25"/>
        <v>0</v>
      </c>
      <c r="L48" s="53">
        <f t="shared" si="26"/>
        <v>0</v>
      </c>
      <c r="M48" s="54"/>
      <c r="O48" s="47"/>
      <c r="P48" s="78"/>
    </row>
    <row r="49" spans="1:16" ht="12.75" customHeight="1" x14ac:dyDescent="0.2">
      <c r="A49" s="161" t="s">
        <v>129</v>
      </c>
      <c r="B49" s="147">
        <v>1</v>
      </c>
      <c r="C49" s="162" t="s">
        <v>73</v>
      </c>
      <c r="D49" s="88"/>
      <c r="E49" s="83">
        <f t="shared" si="0"/>
        <v>0</v>
      </c>
      <c r="F49" s="88"/>
      <c r="G49" s="53">
        <f t="shared" ref="G49:G51" si="27">F49*B49</f>
        <v>0</v>
      </c>
      <c r="H49" s="53">
        <f t="shared" ref="H49:H51" si="28">+D49+F49</f>
        <v>0</v>
      </c>
      <c r="I49" s="53">
        <f t="shared" ref="I49:I51" si="29">E49+G49</f>
        <v>0</v>
      </c>
      <c r="J49" s="81">
        <f t="shared" ref="J49:J51" si="30">K49*I49</f>
        <v>0</v>
      </c>
      <c r="K49" s="177">
        <f t="shared" si="25"/>
        <v>0</v>
      </c>
      <c r="L49" s="53">
        <f t="shared" ref="L49:L51" si="31">I49+J49</f>
        <v>0</v>
      </c>
      <c r="M49" s="54"/>
      <c r="O49" s="47"/>
      <c r="P49" s="78"/>
    </row>
    <row r="50" spans="1:16" ht="12.75" customHeight="1" x14ac:dyDescent="0.2">
      <c r="A50" s="161" t="s">
        <v>130</v>
      </c>
      <c r="B50" s="147">
        <v>1.2</v>
      </c>
      <c r="C50" s="162" t="s">
        <v>72</v>
      </c>
      <c r="D50" s="88"/>
      <c r="E50" s="83">
        <f t="shared" si="0"/>
        <v>0</v>
      </c>
      <c r="F50" s="88"/>
      <c r="G50" s="53">
        <f t="shared" si="27"/>
        <v>0</v>
      </c>
      <c r="H50" s="53">
        <f t="shared" si="28"/>
        <v>0</v>
      </c>
      <c r="I50" s="53">
        <f t="shared" si="29"/>
        <v>0</v>
      </c>
      <c r="J50" s="81">
        <f t="shared" si="30"/>
        <v>0</v>
      </c>
      <c r="K50" s="177">
        <f t="shared" si="25"/>
        <v>0</v>
      </c>
      <c r="L50" s="53">
        <f t="shared" si="31"/>
        <v>0</v>
      </c>
      <c r="M50" s="54"/>
      <c r="O50" s="47"/>
      <c r="P50" s="78"/>
    </row>
    <row r="51" spans="1:16" ht="12.75" customHeight="1" x14ac:dyDescent="0.2">
      <c r="A51" s="161" t="s">
        <v>131</v>
      </c>
      <c r="B51" s="147">
        <v>0.01</v>
      </c>
      <c r="C51" s="162" t="s">
        <v>43</v>
      </c>
      <c r="D51" s="88"/>
      <c r="E51" s="83">
        <f t="shared" si="0"/>
        <v>0</v>
      </c>
      <c r="F51" s="89"/>
      <c r="G51" s="53">
        <f t="shared" si="27"/>
        <v>0</v>
      </c>
      <c r="H51" s="53">
        <f t="shared" si="28"/>
        <v>0</v>
      </c>
      <c r="I51" s="53">
        <f t="shared" si="29"/>
        <v>0</v>
      </c>
      <c r="J51" s="81">
        <f t="shared" si="30"/>
        <v>0</v>
      </c>
      <c r="K51" s="177">
        <f t="shared" si="25"/>
        <v>0</v>
      </c>
      <c r="L51" s="53">
        <f t="shared" si="31"/>
        <v>0</v>
      </c>
      <c r="M51" s="54"/>
      <c r="O51" s="47"/>
      <c r="P51" s="78"/>
    </row>
    <row r="52" spans="1:16" ht="12.75" customHeight="1" x14ac:dyDescent="0.2">
      <c r="A52" s="143" t="s">
        <v>68</v>
      </c>
      <c r="B52" s="147"/>
      <c r="C52" s="162"/>
      <c r="D52" s="185"/>
      <c r="E52" s="83"/>
      <c r="F52" s="185"/>
      <c r="G52" s="53"/>
      <c r="H52" s="53"/>
      <c r="I52" s="53"/>
      <c r="J52" s="81"/>
      <c r="K52" s="177"/>
      <c r="L52" s="53"/>
      <c r="M52" s="54"/>
      <c r="O52" s="47"/>
      <c r="P52" s="78"/>
    </row>
    <row r="53" spans="1:16" ht="12.75" customHeight="1" x14ac:dyDescent="0.2">
      <c r="A53" s="146" t="s">
        <v>76</v>
      </c>
      <c r="B53" s="147">
        <v>1</v>
      </c>
      <c r="C53" s="162" t="s">
        <v>73</v>
      </c>
      <c r="D53" s="89"/>
      <c r="E53" s="83">
        <f t="shared" si="0"/>
        <v>0</v>
      </c>
      <c r="F53" s="89"/>
      <c r="G53" s="53">
        <f t="shared" si="21"/>
        <v>0</v>
      </c>
      <c r="H53" s="53">
        <f t="shared" si="22"/>
        <v>0</v>
      </c>
      <c r="I53" s="53">
        <f t="shared" si="23"/>
        <v>0</v>
      </c>
      <c r="J53" s="81">
        <f t="shared" si="24"/>
        <v>0</v>
      </c>
      <c r="K53" s="177">
        <f t="shared" si="25"/>
        <v>0</v>
      </c>
      <c r="L53" s="53">
        <f t="shared" si="26"/>
        <v>0</v>
      </c>
      <c r="M53" s="54"/>
      <c r="O53" s="47"/>
      <c r="P53" s="78"/>
    </row>
    <row r="54" spans="1:16" ht="12.75" customHeight="1" x14ac:dyDescent="0.2">
      <c r="A54" s="146" t="s">
        <v>100</v>
      </c>
      <c r="B54" s="147">
        <v>0.16</v>
      </c>
      <c r="C54" s="162" t="s">
        <v>41</v>
      </c>
      <c r="D54" s="88"/>
      <c r="E54" s="83">
        <f t="shared" si="0"/>
        <v>0</v>
      </c>
      <c r="F54" s="88"/>
      <c r="G54" s="53">
        <f t="shared" si="21"/>
        <v>0</v>
      </c>
      <c r="H54" s="53">
        <f t="shared" si="22"/>
        <v>0</v>
      </c>
      <c r="I54" s="53">
        <f t="shared" si="23"/>
        <v>0</v>
      </c>
      <c r="J54" s="81">
        <f t="shared" si="24"/>
        <v>0</v>
      </c>
      <c r="K54" s="177">
        <f t="shared" si="25"/>
        <v>0</v>
      </c>
      <c r="L54" s="53">
        <f t="shared" si="26"/>
        <v>0</v>
      </c>
      <c r="M54" s="54"/>
      <c r="O54" s="47"/>
      <c r="P54" s="78"/>
    </row>
    <row r="55" spans="1:16" ht="12.75" customHeight="1" x14ac:dyDescent="0.2">
      <c r="A55" s="143" t="s">
        <v>48</v>
      </c>
      <c r="B55" s="147"/>
      <c r="C55" s="163"/>
      <c r="D55" s="185"/>
      <c r="E55" s="53"/>
      <c r="F55" s="185"/>
      <c r="G55" s="53"/>
      <c r="H55" s="53"/>
      <c r="I55" s="53"/>
      <c r="J55" s="81"/>
      <c r="K55" s="177"/>
      <c r="L55" s="53"/>
      <c r="M55" s="54"/>
      <c r="O55" s="47"/>
      <c r="P55" s="78"/>
    </row>
    <row r="56" spans="1:16" ht="12.75" customHeight="1" x14ac:dyDescent="0.2">
      <c r="A56" s="143" t="s">
        <v>69</v>
      </c>
      <c r="B56" s="147"/>
      <c r="C56" s="163"/>
      <c r="D56" s="185"/>
      <c r="E56" s="53"/>
      <c r="F56" s="185"/>
      <c r="G56" s="53"/>
      <c r="H56" s="53"/>
      <c r="I56" s="53"/>
      <c r="J56" s="81"/>
      <c r="K56" s="177"/>
      <c r="L56" s="53"/>
      <c r="M56" s="54"/>
      <c r="O56" s="47"/>
      <c r="P56" s="78"/>
    </row>
    <row r="57" spans="1:16" ht="12.75" customHeight="1" x14ac:dyDescent="0.2">
      <c r="A57" s="146" t="s">
        <v>144</v>
      </c>
      <c r="B57" s="147">
        <v>1</v>
      </c>
      <c r="C57" s="162" t="s">
        <v>73</v>
      </c>
      <c r="D57" s="89"/>
      <c r="E57" s="53">
        <f t="shared" si="0"/>
        <v>0</v>
      </c>
      <c r="F57" s="89"/>
      <c r="G57" s="53">
        <f t="shared" si="21"/>
        <v>0</v>
      </c>
      <c r="H57" s="53">
        <f t="shared" si="22"/>
        <v>0</v>
      </c>
      <c r="I57" s="53">
        <f t="shared" si="23"/>
        <v>0</v>
      </c>
      <c r="J57" s="81">
        <f t="shared" si="24"/>
        <v>0</v>
      </c>
      <c r="K57" s="177">
        <f t="shared" si="25"/>
        <v>0</v>
      </c>
      <c r="L57" s="53">
        <f t="shared" si="26"/>
        <v>0</v>
      </c>
      <c r="M57" s="54"/>
      <c r="O57" s="47"/>
      <c r="P57" s="78"/>
    </row>
    <row r="58" spans="1:16" ht="15" customHeight="1" x14ac:dyDescent="0.2">
      <c r="A58" s="152" t="s">
        <v>12</v>
      </c>
      <c r="B58" s="158"/>
      <c r="C58" s="164"/>
      <c r="D58" s="80"/>
      <c r="E58" s="55"/>
      <c r="F58" s="80"/>
      <c r="G58" s="164"/>
      <c r="H58" s="56"/>
      <c r="I58" s="86"/>
      <c r="J58" s="70"/>
      <c r="K58" s="180"/>
      <c r="L58" s="56"/>
      <c r="M58" s="103">
        <f>SUM(L59:L67)</f>
        <v>0</v>
      </c>
      <c r="O58" s="47"/>
      <c r="P58" s="78"/>
    </row>
    <row r="59" spans="1:16" s="47" customFormat="1" ht="12.75" customHeight="1" x14ac:dyDescent="0.2">
      <c r="A59" s="71" t="s">
        <v>77</v>
      </c>
      <c r="B59" s="147"/>
      <c r="C59" s="121"/>
      <c r="D59" s="79"/>
      <c r="E59" s="53"/>
      <c r="F59" s="182"/>
      <c r="G59" s="53"/>
      <c r="H59" s="53"/>
      <c r="I59" s="53"/>
      <c r="J59" s="69"/>
      <c r="K59" s="178"/>
      <c r="L59" s="53"/>
      <c r="M59" s="54"/>
      <c r="P59" s="78"/>
    </row>
    <row r="60" spans="1:16" s="47" customFormat="1" ht="12.75" customHeight="1" x14ac:dyDescent="0.2">
      <c r="A60" s="151" t="s">
        <v>78</v>
      </c>
      <c r="B60" s="147">
        <v>1056</v>
      </c>
      <c r="C60" s="150" t="s">
        <v>41</v>
      </c>
      <c r="D60" s="99"/>
      <c r="E60" s="53">
        <f t="shared" ref="E60" si="32">D60*B60</f>
        <v>0</v>
      </c>
      <c r="F60" s="99"/>
      <c r="G60" s="53">
        <f t="shared" ref="G60" si="33">F60*B60</f>
        <v>0</v>
      </c>
      <c r="H60" s="53">
        <f t="shared" ref="H60" si="34">+D60+F60</f>
        <v>0</v>
      </c>
      <c r="I60" s="53">
        <f t="shared" ref="I60" si="35">E60+G60</f>
        <v>0</v>
      </c>
      <c r="J60" s="81">
        <f t="shared" ref="J60" si="36">K60*I60</f>
        <v>0</v>
      </c>
      <c r="K60" s="177">
        <f t="shared" ref="K60:K61" si="37">$K$12</f>
        <v>0</v>
      </c>
      <c r="L60" s="53">
        <f t="shared" ref="L60" si="38">I60+J60</f>
        <v>0</v>
      </c>
      <c r="M60" s="54"/>
      <c r="P60" s="78"/>
    </row>
    <row r="61" spans="1:16" s="47" customFormat="1" ht="12.75" customHeight="1" x14ac:dyDescent="0.2">
      <c r="A61" s="151" t="s">
        <v>114</v>
      </c>
      <c r="B61" s="147">
        <v>100.44</v>
      </c>
      <c r="C61" s="150" t="s">
        <v>41</v>
      </c>
      <c r="D61" s="99"/>
      <c r="E61" s="53"/>
      <c r="F61" s="99"/>
      <c r="G61" s="53">
        <f t="shared" ref="G61" si="39">F61*B61</f>
        <v>0</v>
      </c>
      <c r="H61" s="53">
        <f t="shared" ref="H61" si="40">+D61+F61</f>
        <v>0</v>
      </c>
      <c r="I61" s="53">
        <f t="shared" ref="I61" si="41">E61+G61</f>
        <v>0</v>
      </c>
      <c r="J61" s="81">
        <f t="shared" ref="J61" si="42">K61*I61</f>
        <v>0</v>
      </c>
      <c r="K61" s="177">
        <f t="shared" si="37"/>
        <v>0</v>
      </c>
      <c r="L61" s="53">
        <f t="shared" ref="L61" si="43">I61+J61</f>
        <v>0</v>
      </c>
      <c r="M61" s="54"/>
      <c r="P61" s="78"/>
    </row>
    <row r="62" spans="1:16" s="47" customFormat="1" ht="12.75" customHeight="1" x14ac:dyDescent="0.2">
      <c r="A62" s="71" t="s">
        <v>79</v>
      </c>
      <c r="B62" s="147"/>
      <c r="C62" s="121"/>
      <c r="D62" s="79"/>
      <c r="E62" s="53"/>
      <c r="F62" s="79"/>
      <c r="G62" s="53"/>
      <c r="H62" s="53"/>
      <c r="I62" s="53"/>
      <c r="J62" s="69"/>
      <c r="K62" s="178"/>
      <c r="L62" s="53"/>
      <c r="M62" s="54"/>
      <c r="P62" s="78"/>
    </row>
    <row r="63" spans="1:16" ht="12.75" customHeight="1" x14ac:dyDescent="0.2">
      <c r="A63" s="151" t="s">
        <v>119</v>
      </c>
      <c r="B63" s="147">
        <v>64.819999999999993</v>
      </c>
      <c r="C63" s="120" t="s">
        <v>41</v>
      </c>
      <c r="D63" s="88"/>
      <c r="E63" s="53">
        <f t="shared" ref="E63:E111" si="44">D63*B63</f>
        <v>0</v>
      </c>
      <c r="F63" s="88"/>
      <c r="G63" s="53">
        <f t="shared" ref="G63:G67" si="45">F63*B63</f>
        <v>0</v>
      </c>
      <c r="H63" s="53">
        <f t="shared" ref="H63:H67" si="46">+D63+F63</f>
        <v>0</v>
      </c>
      <c r="I63" s="53">
        <f t="shared" ref="I63:I67" si="47">E63+G63</f>
        <v>0</v>
      </c>
      <c r="J63" s="81">
        <f t="shared" ref="J63:J67" si="48">K63*I63</f>
        <v>0</v>
      </c>
      <c r="K63" s="177">
        <f t="shared" ref="K63:K111" si="49">$K$12</f>
        <v>0</v>
      </c>
      <c r="L63" s="53">
        <f t="shared" ref="L63:L67" si="50">I63+J63</f>
        <v>0</v>
      </c>
      <c r="M63" s="54"/>
      <c r="O63" s="47"/>
      <c r="P63" s="78"/>
    </row>
    <row r="64" spans="1:16" ht="12.75" customHeight="1" x14ac:dyDescent="0.2">
      <c r="A64" s="151" t="s">
        <v>118</v>
      </c>
      <c r="B64" s="165">
        <v>20.64</v>
      </c>
      <c r="C64" s="120" t="s">
        <v>41</v>
      </c>
      <c r="D64" s="88"/>
      <c r="E64" s="53">
        <f t="shared" si="44"/>
        <v>0</v>
      </c>
      <c r="F64" s="88"/>
      <c r="G64" s="53">
        <f t="shared" ref="G64:G66" si="51">F64*B64</f>
        <v>0</v>
      </c>
      <c r="H64" s="53">
        <f t="shared" ref="H64:H66" si="52">+D64+F64</f>
        <v>0</v>
      </c>
      <c r="I64" s="53">
        <f t="shared" ref="I64:I66" si="53">E64+G64</f>
        <v>0</v>
      </c>
      <c r="J64" s="81">
        <f t="shared" ref="J64:J66" si="54">K64*I64</f>
        <v>0</v>
      </c>
      <c r="K64" s="177">
        <f t="shared" si="49"/>
        <v>0</v>
      </c>
      <c r="L64" s="53">
        <f t="shared" ref="L64:L66" si="55">I64+J64</f>
        <v>0</v>
      </c>
      <c r="M64" s="54"/>
      <c r="O64" s="47"/>
      <c r="P64" s="78"/>
    </row>
    <row r="65" spans="1:16" ht="12.75" customHeight="1" x14ac:dyDescent="0.2">
      <c r="A65" s="151" t="s">
        <v>107</v>
      </c>
      <c r="B65" s="166">
        <v>4</v>
      </c>
      <c r="C65" s="120" t="s">
        <v>41</v>
      </c>
      <c r="D65" s="88"/>
      <c r="E65" s="53">
        <f t="shared" si="44"/>
        <v>0</v>
      </c>
      <c r="F65" s="88"/>
      <c r="G65" s="53">
        <f t="shared" si="51"/>
        <v>0</v>
      </c>
      <c r="H65" s="53">
        <f t="shared" si="52"/>
        <v>0</v>
      </c>
      <c r="I65" s="53">
        <f t="shared" si="53"/>
        <v>0</v>
      </c>
      <c r="J65" s="81">
        <f t="shared" si="54"/>
        <v>0</v>
      </c>
      <c r="K65" s="177">
        <f t="shared" si="49"/>
        <v>0</v>
      </c>
      <c r="L65" s="53">
        <f t="shared" si="55"/>
        <v>0</v>
      </c>
      <c r="M65" s="54"/>
      <c r="O65" s="47"/>
      <c r="P65" s="78"/>
    </row>
    <row r="66" spans="1:16" ht="12.75" customHeight="1" x14ac:dyDescent="0.2">
      <c r="A66" s="151" t="s">
        <v>125</v>
      </c>
      <c r="B66" s="165">
        <v>10.98</v>
      </c>
      <c r="C66" s="120" t="s">
        <v>41</v>
      </c>
      <c r="D66" s="88"/>
      <c r="E66" s="53">
        <f t="shared" si="44"/>
        <v>0</v>
      </c>
      <c r="F66" s="88"/>
      <c r="G66" s="53">
        <f t="shared" si="51"/>
        <v>0</v>
      </c>
      <c r="H66" s="53">
        <f t="shared" si="52"/>
        <v>0</v>
      </c>
      <c r="I66" s="53">
        <f t="shared" si="53"/>
        <v>0</v>
      </c>
      <c r="J66" s="81">
        <f t="shared" si="54"/>
        <v>0</v>
      </c>
      <c r="K66" s="177">
        <f t="shared" si="49"/>
        <v>0</v>
      </c>
      <c r="L66" s="53">
        <f t="shared" si="55"/>
        <v>0</v>
      </c>
      <c r="M66" s="54"/>
      <c r="O66" s="47"/>
      <c r="P66" s="78"/>
    </row>
    <row r="67" spans="1:16" ht="12.75" customHeight="1" x14ac:dyDescent="0.2">
      <c r="A67" s="151" t="s">
        <v>126</v>
      </c>
      <c r="B67" s="147">
        <v>14.01</v>
      </c>
      <c r="C67" s="120" t="s">
        <v>41</v>
      </c>
      <c r="D67" s="88"/>
      <c r="E67" s="53">
        <f t="shared" si="44"/>
        <v>0</v>
      </c>
      <c r="F67" s="88"/>
      <c r="G67" s="53">
        <f t="shared" si="45"/>
        <v>0</v>
      </c>
      <c r="H67" s="53">
        <f t="shared" si="46"/>
        <v>0</v>
      </c>
      <c r="I67" s="53">
        <f t="shared" si="47"/>
        <v>0</v>
      </c>
      <c r="J67" s="81">
        <f t="shared" si="48"/>
        <v>0</v>
      </c>
      <c r="K67" s="177">
        <f t="shared" si="49"/>
        <v>0</v>
      </c>
      <c r="L67" s="53">
        <f t="shared" si="50"/>
        <v>0</v>
      </c>
      <c r="M67" s="54"/>
      <c r="O67" s="47"/>
      <c r="P67" s="78"/>
    </row>
    <row r="68" spans="1:16" s="47" customFormat="1" ht="15" customHeight="1" x14ac:dyDescent="0.2">
      <c r="A68" s="152" t="s">
        <v>54</v>
      </c>
      <c r="B68" s="158"/>
      <c r="C68" s="164"/>
      <c r="D68" s="80"/>
      <c r="E68" s="86"/>
      <c r="F68" s="80"/>
      <c r="G68" s="164"/>
      <c r="H68" s="56"/>
      <c r="I68" s="56"/>
      <c r="J68" s="70"/>
      <c r="K68" s="180"/>
      <c r="L68" s="56"/>
      <c r="M68" s="103">
        <f>SUM(L69:L81)</f>
        <v>0</v>
      </c>
      <c r="P68" s="78"/>
    </row>
    <row r="69" spans="1:16" s="47" customFormat="1" ht="12.75" customHeight="1" x14ac:dyDescent="0.2">
      <c r="A69" s="71" t="s">
        <v>55</v>
      </c>
      <c r="B69" s="147"/>
      <c r="C69" s="121"/>
      <c r="D69" s="79"/>
      <c r="E69" s="53"/>
      <c r="F69" s="182"/>
      <c r="G69" s="53"/>
      <c r="H69" s="53"/>
      <c r="I69" s="53"/>
      <c r="J69" s="69"/>
      <c r="K69" s="178"/>
      <c r="L69" s="53"/>
      <c r="M69" s="54"/>
      <c r="P69" s="78"/>
    </row>
    <row r="70" spans="1:16" s="47" customFormat="1" ht="12.75" customHeight="1" x14ac:dyDescent="0.2">
      <c r="A70" s="71" t="s">
        <v>0</v>
      </c>
      <c r="B70" s="147"/>
      <c r="C70" s="121"/>
      <c r="D70" s="79"/>
      <c r="E70" s="53"/>
      <c r="F70" s="182"/>
      <c r="G70" s="53"/>
      <c r="H70" s="53"/>
      <c r="I70" s="53"/>
      <c r="J70" s="69"/>
      <c r="K70" s="178"/>
      <c r="L70" s="53"/>
      <c r="M70" s="54"/>
      <c r="P70" s="78"/>
    </row>
    <row r="71" spans="1:16" s="47" customFormat="1" ht="24" customHeight="1" x14ac:dyDescent="0.2">
      <c r="A71" s="161" t="s">
        <v>132</v>
      </c>
      <c r="B71" s="147">
        <v>140.11000000000001</v>
      </c>
      <c r="C71" s="120" t="s">
        <v>45</v>
      </c>
      <c r="D71" s="88"/>
      <c r="E71" s="83">
        <f t="shared" si="44"/>
        <v>0</v>
      </c>
      <c r="F71" s="89"/>
      <c r="G71" s="53">
        <f t="shared" ref="G71:G77" si="56">F71*B71</f>
        <v>0</v>
      </c>
      <c r="H71" s="53">
        <f t="shared" ref="H71:H77" si="57">+D71+F71</f>
        <v>0</v>
      </c>
      <c r="I71" s="53">
        <f t="shared" ref="I71:I77" si="58">E71+G71</f>
        <v>0</v>
      </c>
      <c r="J71" s="81">
        <f t="shared" ref="J71:J77" si="59">K71*I71</f>
        <v>0</v>
      </c>
      <c r="K71" s="177">
        <f t="shared" si="49"/>
        <v>0</v>
      </c>
      <c r="L71" s="53">
        <f t="shared" ref="L71:L77" si="60">I71+J71</f>
        <v>0</v>
      </c>
      <c r="M71" s="54"/>
      <c r="P71" s="78"/>
    </row>
    <row r="72" spans="1:16" s="47" customFormat="1" ht="15.75" x14ac:dyDescent="0.2">
      <c r="A72" s="167" t="s">
        <v>96</v>
      </c>
      <c r="B72" s="147"/>
      <c r="C72" s="120"/>
      <c r="D72" s="88"/>
      <c r="E72" s="83"/>
      <c r="F72" s="89"/>
      <c r="G72" s="53"/>
      <c r="H72" s="53"/>
      <c r="I72" s="53"/>
      <c r="J72" s="81"/>
      <c r="K72" s="177"/>
      <c r="L72" s="53"/>
      <c r="M72" s="54"/>
      <c r="P72" s="78"/>
    </row>
    <row r="73" spans="1:16" s="47" customFormat="1" ht="12.75" customHeight="1" x14ac:dyDescent="0.2">
      <c r="A73" s="168" t="s">
        <v>115</v>
      </c>
      <c r="B73" s="169">
        <v>0.38</v>
      </c>
      <c r="C73" s="120" t="s">
        <v>41</v>
      </c>
      <c r="D73" s="88"/>
      <c r="E73" s="83">
        <f t="shared" ref="E73" si="61">D73*B73</f>
        <v>0</v>
      </c>
      <c r="F73" s="89"/>
      <c r="G73" s="53">
        <f t="shared" ref="G73" si="62">F73*B73</f>
        <v>0</v>
      </c>
      <c r="H73" s="53">
        <f t="shared" ref="H73" si="63">+D73+F73</f>
        <v>0</v>
      </c>
      <c r="I73" s="53">
        <f t="shared" ref="I73" si="64">E73+G73</f>
        <v>0</v>
      </c>
      <c r="J73" s="81">
        <f t="shared" ref="J73" si="65">K73*I73</f>
        <v>0</v>
      </c>
      <c r="K73" s="177">
        <f t="shared" si="49"/>
        <v>0</v>
      </c>
      <c r="L73" s="53">
        <f t="shared" ref="L73" si="66">I73+J73</f>
        <v>0</v>
      </c>
      <c r="M73" s="54"/>
      <c r="P73" s="78"/>
    </row>
    <row r="74" spans="1:16" s="47" customFormat="1" ht="12.75" customHeight="1" x14ac:dyDescent="0.2">
      <c r="A74" s="168" t="s">
        <v>116</v>
      </c>
      <c r="B74" s="169">
        <v>0.12</v>
      </c>
      <c r="C74" s="120" t="s">
        <v>41</v>
      </c>
      <c r="D74" s="88"/>
      <c r="E74" s="83">
        <f t="shared" si="44"/>
        <v>0</v>
      </c>
      <c r="F74" s="89"/>
      <c r="G74" s="53">
        <f t="shared" ref="G74" si="67">F74*B74</f>
        <v>0</v>
      </c>
      <c r="H74" s="53">
        <f t="shared" ref="H74" si="68">+D74+F74</f>
        <v>0</v>
      </c>
      <c r="I74" s="53">
        <f t="shared" ref="I74" si="69">E74+G74</f>
        <v>0</v>
      </c>
      <c r="J74" s="81">
        <f t="shared" ref="J74" si="70">K74*I74</f>
        <v>0</v>
      </c>
      <c r="K74" s="177">
        <f t="shared" si="49"/>
        <v>0</v>
      </c>
      <c r="L74" s="53">
        <f t="shared" ref="L74" si="71">I74+J74</f>
        <v>0</v>
      </c>
      <c r="M74" s="54"/>
      <c r="P74" s="78"/>
    </row>
    <row r="75" spans="1:16" s="47" customFormat="1" ht="12" customHeight="1" x14ac:dyDescent="0.2">
      <c r="A75" s="71" t="s">
        <v>80</v>
      </c>
      <c r="B75" s="147"/>
      <c r="C75" s="145"/>
      <c r="D75" s="79"/>
      <c r="E75" s="83"/>
      <c r="F75" s="182"/>
      <c r="G75" s="53"/>
      <c r="H75" s="53"/>
      <c r="I75" s="53"/>
      <c r="J75" s="69"/>
      <c r="K75" s="178"/>
      <c r="L75" s="53"/>
      <c r="M75" s="54"/>
      <c r="P75" s="78"/>
    </row>
    <row r="76" spans="1:16" s="47" customFormat="1" ht="15.75" x14ac:dyDescent="0.2">
      <c r="A76" s="161" t="s">
        <v>145</v>
      </c>
      <c r="B76" s="144">
        <v>184.07</v>
      </c>
      <c r="C76" s="150" t="s">
        <v>41</v>
      </c>
      <c r="D76" s="99"/>
      <c r="E76" s="83">
        <f t="shared" si="44"/>
        <v>0</v>
      </c>
      <c r="F76" s="183"/>
      <c r="G76" s="53">
        <f t="shared" ref="G76" si="72">F76*B76</f>
        <v>0</v>
      </c>
      <c r="H76" s="53">
        <f t="shared" ref="H76" si="73">+D76+F76</f>
        <v>0</v>
      </c>
      <c r="I76" s="53">
        <f t="shared" ref="I76" si="74">E76+G76</f>
        <v>0</v>
      </c>
      <c r="J76" s="81">
        <f t="shared" ref="J76" si="75">K76*I76</f>
        <v>0</v>
      </c>
      <c r="K76" s="177">
        <f t="shared" si="49"/>
        <v>0</v>
      </c>
      <c r="L76" s="53">
        <f t="shared" ref="L76" si="76">I76+J76</f>
        <v>0</v>
      </c>
      <c r="M76" s="54"/>
      <c r="P76" s="78"/>
    </row>
    <row r="77" spans="1:16" s="47" customFormat="1" ht="15.75" customHeight="1" x14ac:dyDescent="0.2">
      <c r="A77" s="161" t="s">
        <v>146</v>
      </c>
      <c r="B77" s="147">
        <v>36.64</v>
      </c>
      <c r="C77" s="120" t="s">
        <v>41</v>
      </c>
      <c r="D77" s="88"/>
      <c r="E77" s="83">
        <f t="shared" si="44"/>
        <v>0</v>
      </c>
      <c r="F77" s="89"/>
      <c r="G77" s="53">
        <f t="shared" si="56"/>
        <v>0</v>
      </c>
      <c r="H77" s="53">
        <f t="shared" si="57"/>
        <v>0</v>
      </c>
      <c r="I77" s="53">
        <f t="shared" si="58"/>
        <v>0</v>
      </c>
      <c r="J77" s="81">
        <f t="shared" si="59"/>
        <v>0</v>
      </c>
      <c r="K77" s="177">
        <f t="shared" si="49"/>
        <v>0</v>
      </c>
      <c r="L77" s="53">
        <f t="shared" si="60"/>
        <v>0</v>
      </c>
      <c r="M77" s="54"/>
      <c r="P77" s="78"/>
    </row>
    <row r="78" spans="1:16" s="47" customFormat="1" ht="15.75" customHeight="1" x14ac:dyDescent="0.2">
      <c r="A78" s="170" t="s">
        <v>109</v>
      </c>
      <c r="B78" s="147"/>
      <c r="C78" s="120"/>
      <c r="D78" s="88"/>
      <c r="E78" s="83"/>
      <c r="F78" s="89"/>
      <c r="G78" s="53"/>
      <c r="H78" s="53"/>
      <c r="I78" s="53"/>
      <c r="J78" s="81"/>
      <c r="K78" s="177"/>
      <c r="L78" s="53"/>
      <c r="M78" s="54"/>
      <c r="P78" s="78"/>
    </row>
    <row r="79" spans="1:16" s="47" customFormat="1" ht="15.75" customHeight="1" x14ac:dyDescent="0.2">
      <c r="A79" s="170" t="s">
        <v>110</v>
      </c>
      <c r="B79" s="147"/>
      <c r="C79" s="120"/>
      <c r="D79" s="88"/>
      <c r="E79" s="83"/>
      <c r="F79" s="89"/>
      <c r="G79" s="53"/>
      <c r="H79" s="53"/>
      <c r="I79" s="53"/>
      <c r="J79" s="81"/>
      <c r="K79" s="177"/>
      <c r="L79" s="53"/>
      <c r="M79" s="54"/>
      <c r="P79" s="78"/>
    </row>
    <row r="80" spans="1:16" s="47" customFormat="1" ht="15.75" customHeight="1" x14ac:dyDescent="0.2">
      <c r="A80" s="170" t="s">
        <v>111</v>
      </c>
      <c r="B80" s="147"/>
      <c r="C80" s="120"/>
      <c r="D80" s="88"/>
      <c r="E80" s="83"/>
      <c r="F80" s="89"/>
      <c r="G80" s="53"/>
      <c r="H80" s="53"/>
      <c r="I80" s="53"/>
      <c r="J80" s="81"/>
      <c r="K80" s="177"/>
      <c r="L80" s="53"/>
      <c r="M80" s="54"/>
      <c r="P80" s="78"/>
    </row>
    <row r="81" spans="1:16" s="47" customFormat="1" ht="15.75" customHeight="1" x14ac:dyDescent="0.2">
      <c r="A81" s="161" t="s">
        <v>117</v>
      </c>
      <c r="B81" s="147">
        <v>412.61</v>
      </c>
      <c r="C81" s="120" t="s">
        <v>41</v>
      </c>
      <c r="D81" s="88"/>
      <c r="E81" s="83">
        <f t="shared" si="44"/>
        <v>0</v>
      </c>
      <c r="F81" s="89"/>
      <c r="G81" s="53">
        <f t="shared" ref="G81" si="77">F81*B81</f>
        <v>0</v>
      </c>
      <c r="H81" s="53">
        <f t="shared" ref="H81" si="78">+D81+F81</f>
        <v>0</v>
      </c>
      <c r="I81" s="53">
        <f t="shared" ref="I81" si="79">E81+G81</f>
        <v>0</v>
      </c>
      <c r="J81" s="81">
        <f t="shared" ref="J81" si="80">K81*I81</f>
        <v>0</v>
      </c>
      <c r="K81" s="177">
        <f t="shared" si="49"/>
        <v>0</v>
      </c>
      <c r="L81" s="53">
        <f t="shared" ref="L81" si="81">I81+J81</f>
        <v>0</v>
      </c>
      <c r="M81" s="54"/>
      <c r="P81" s="78"/>
    </row>
    <row r="82" spans="1:16" s="47" customFormat="1" ht="15.75" customHeight="1" x14ac:dyDescent="0.2">
      <c r="A82" s="171" t="s">
        <v>81</v>
      </c>
      <c r="B82" s="158"/>
      <c r="C82" s="172"/>
      <c r="D82" s="92"/>
      <c r="E82" s="85"/>
      <c r="F82" s="100"/>
      <c r="G82" s="86"/>
      <c r="H82" s="86"/>
      <c r="I82" s="86"/>
      <c r="J82" s="87"/>
      <c r="K82" s="179"/>
      <c r="L82" s="86"/>
      <c r="M82" s="103">
        <f>SUM(L83:L93)</f>
        <v>0</v>
      </c>
      <c r="P82" s="78"/>
    </row>
    <row r="83" spans="1:16" s="47" customFormat="1" ht="15.75" customHeight="1" x14ac:dyDescent="0.2">
      <c r="A83" s="167" t="s">
        <v>82</v>
      </c>
      <c r="B83" s="147"/>
      <c r="C83" s="120"/>
      <c r="D83" s="88"/>
      <c r="E83" s="83"/>
      <c r="F83" s="89"/>
      <c r="G83" s="53"/>
      <c r="H83" s="53"/>
      <c r="I83" s="53"/>
      <c r="J83" s="81"/>
      <c r="K83" s="177"/>
      <c r="L83" s="53"/>
      <c r="M83" s="54"/>
      <c r="P83" s="78"/>
    </row>
    <row r="84" spans="1:16" s="47" customFormat="1" ht="15.75" customHeight="1" x14ac:dyDescent="0.2">
      <c r="A84" s="167" t="s">
        <v>83</v>
      </c>
      <c r="B84" s="147"/>
      <c r="C84" s="120"/>
      <c r="D84" s="88"/>
      <c r="E84" s="83"/>
      <c r="F84" s="89"/>
      <c r="G84" s="53"/>
      <c r="H84" s="53"/>
      <c r="I84" s="53"/>
      <c r="J84" s="81"/>
      <c r="K84" s="177"/>
      <c r="L84" s="53"/>
      <c r="M84" s="54"/>
      <c r="P84" s="78"/>
    </row>
    <row r="85" spans="1:16" s="47" customFormat="1" ht="15.75" customHeight="1" x14ac:dyDescent="0.2">
      <c r="A85" s="168" t="s">
        <v>84</v>
      </c>
      <c r="B85" s="147">
        <v>4</v>
      </c>
      <c r="C85" s="162" t="s">
        <v>73</v>
      </c>
      <c r="D85" s="88"/>
      <c r="E85" s="83">
        <f t="shared" si="44"/>
        <v>0</v>
      </c>
      <c r="F85" s="89"/>
      <c r="G85" s="53">
        <f t="shared" ref="G85" si="82">F85*B85</f>
        <v>0</v>
      </c>
      <c r="H85" s="53">
        <f t="shared" ref="H85" si="83">+D85+F85</f>
        <v>0</v>
      </c>
      <c r="I85" s="53">
        <f t="shared" ref="I85" si="84">E85+G85</f>
        <v>0</v>
      </c>
      <c r="J85" s="81">
        <f t="shared" ref="J85" si="85">K85*I85</f>
        <v>0</v>
      </c>
      <c r="K85" s="177">
        <f t="shared" si="49"/>
        <v>0</v>
      </c>
      <c r="L85" s="53">
        <f t="shared" ref="L85" si="86">I85+J85</f>
        <v>0</v>
      </c>
      <c r="M85" s="54"/>
      <c r="P85" s="78"/>
    </row>
    <row r="86" spans="1:16" s="47" customFormat="1" ht="15.75" customHeight="1" x14ac:dyDescent="0.2">
      <c r="A86" s="168" t="s">
        <v>85</v>
      </c>
      <c r="B86" s="147">
        <v>2</v>
      </c>
      <c r="C86" s="162" t="s">
        <v>73</v>
      </c>
      <c r="D86" s="88"/>
      <c r="E86" s="83">
        <f t="shared" si="44"/>
        <v>0</v>
      </c>
      <c r="F86" s="89"/>
      <c r="G86" s="53">
        <f t="shared" ref="G86:G88" si="87">F86*B86</f>
        <v>0</v>
      </c>
      <c r="H86" s="53">
        <f t="shared" ref="H86:H88" si="88">+D86+F86</f>
        <v>0</v>
      </c>
      <c r="I86" s="53">
        <f t="shared" ref="I86:I88" si="89">E86+G86</f>
        <v>0</v>
      </c>
      <c r="J86" s="81">
        <f t="shared" ref="J86:J88" si="90">K86*I86</f>
        <v>0</v>
      </c>
      <c r="K86" s="177">
        <f t="shared" si="49"/>
        <v>0</v>
      </c>
      <c r="L86" s="53">
        <f t="shared" ref="L86:L88" si="91">I86+J86</f>
        <v>0</v>
      </c>
      <c r="M86" s="54"/>
      <c r="P86" s="78"/>
    </row>
    <row r="87" spans="1:16" s="47" customFormat="1" ht="15.75" customHeight="1" x14ac:dyDescent="0.2">
      <c r="A87" s="168" t="s">
        <v>86</v>
      </c>
      <c r="B87" s="147">
        <v>6</v>
      </c>
      <c r="C87" s="162" t="s">
        <v>73</v>
      </c>
      <c r="D87" s="88"/>
      <c r="E87" s="83">
        <f t="shared" si="44"/>
        <v>0</v>
      </c>
      <c r="F87" s="89"/>
      <c r="G87" s="53">
        <f t="shared" si="87"/>
        <v>0</v>
      </c>
      <c r="H87" s="53">
        <f t="shared" si="88"/>
        <v>0</v>
      </c>
      <c r="I87" s="53">
        <f t="shared" si="89"/>
        <v>0</v>
      </c>
      <c r="J87" s="81">
        <f t="shared" si="90"/>
        <v>0</v>
      </c>
      <c r="K87" s="177">
        <f t="shared" si="49"/>
        <v>0</v>
      </c>
      <c r="L87" s="53">
        <f t="shared" si="91"/>
        <v>0</v>
      </c>
      <c r="M87" s="54"/>
      <c r="P87" s="78"/>
    </row>
    <row r="88" spans="1:16" s="47" customFormat="1" ht="15.75" customHeight="1" x14ac:dyDescent="0.2">
      <c r="A88" s="168" t="s">
        <v>94</v>
      </c>
      <c r="B88" s="147">
        <v>8.8000000000000007</v>
      </c>
      <c r="C88" s="162" t="s">
        <v>71</v>
      </c>
      <c r="D88" s="88"/>
      <c r="E88" s="83">
        <f t="shared" si="44"/>
        <v>0</v>
      </c>
      <c r="F88" s="88"/>
      <c r="G88" s="53">
        <f t="shared" si="87"/>
        <v>0</v>
      </c>
      <c r="H88" s="53">
        <f t="shared" si="88"/>
        <v>0</v>
      </c>
      <c r="I88" s="53">
        <f t="shared" si="89"/>
        <v>0</v>
      </c>
      <c r="J88" s="81">
        <f t="shared" si="90"/>
        <v>0</v>
      </c>
      <c r="K88" s="177">
        <f t="shared" si="49"/>
        <v>0</v>
      </c>
      <c r="L88" s="53">
        <f t="shared" si="91"/>
        <v>0</v>
      </c>
      <c r="M88" s="54"/>
      <c r="P88" s="78"/>
    </row>
    <row r="89" spans="1:16" s="47" customFormat="1" ht="15.75" customHeight="1" x14ac:dyDescent="0.2">
      <c r="A89" s="168" t="s">
        <v>95</v>
      </c>
      <c r="B89" s="147">
        <v>8</v>
      </c>
      <c r="C89" s="120" t="s">
        <v>87</v>
      </c>
      <c r="D89" s="88"/>
      <c r="E89" s="83">
        <f t="shared" si="44"/>
        <v>0</v>
      </c>
      <c r="F89" s="89"/>
      <c r="G89" s="53">
        <f t="shared" ref="G89" si="92">F89*B89</f>
        <v>0</v>
      </c>
      <c r="H89" s="53">
        <f t="shared" ref="H89" si="93">+D89+F89</f>
        <v>0</v>
      </c>
      <c r="I89" s="53">
        <f t="shared" ref="I89" si="94">E89+G89</f>
        <v>0</v>
      </c>
      <c r="J89" s="81">
        <f t="shared" ref="J89" si="95">K89*I89</f>
        <v>0</v>
      </c>
      <c r="K89" s="177">
        <f t="shared" si="49"/>
        <v>0</v>
      </c>
      <c r="L89" s="53">
        <f t="shared" ref="L89" si="96">I89+J89</f>
        <v>0</v>
      </c>
      <c r="M89" s="54"/>
      <c r="P89" s="78"/>
    </row>
    <row r="90" spans="1:16" s="47" customFormat="1" ht="15.75" customHeight="1" x14ac:dyDescent="0.2">
      <c r="A90" s="167" t="s">
        <v>101</v>
      </c>
      <c r="B90" s="147"/>
      <c r="C90" s="120"/>
      <c r="D90" s="88"/>
      <c r="E90" s="83"/>
      <c r="F90" s="89"/>
      <c r="G90" s="53"/>
      <c r="H90" s="53"/>
      <c r="I90" s="53"/>
      <c r="J90" s="81"/>
      <c r="K90" s="177"/>
      <c r="L90" s="53"/>
      <c r="M90" s="54"/>
      <c r="P90" s="78"/>
    </row>
    <row r="91" spans="1:16" s="47" customFormat="1" ht="25.5" x14ac:dyDescent="0.2">
      <c r="A91" s="168" t="s">
        <v>121</v>
      </c>
      <c r="B91" s="147">
        <v>680</v>
      </c>
      <c r="C91" s="120" t="s">
        <v>41</v>
      </c>
      <c r="D91" s="88"/>
      <c r="E91" s="83">
        <f t="shared" si="44"/>
        <v>0</v>
      </c>
      <c r="F91" s="89"/>
      <c r="G91" s="53">
        <f t="shared" ref="G91:G92" si="97">F91*B91</f>
        <v>0</v>
      </c>
      <c r="H91" s="53">
        <f t="shared" ref="H91:H92" si="98">+D91+F91</f>
        <v>0</v>
      </c>
      <c r="I91" s="53">
        <f t="shared" ref="I91:I92" si="99">E91+G91</f>
        <v>0</v>
      </c>
      <c r="J91" s="81">
        <f t="shared" ref="J91:J92" si="100">K91*I91</f>
        <v>0</v>
      </c>
      <c r="K91" s="177">
        <f t="shared" si="49"/>
        <v>0</v>
      </c>
      <c r="L91" s="53">
        <f t="shared" ref="L91:L92" si="101">I91+J91</f>
        <v>0</v>
      </c>
      <c r="M91" s="54"/>
      <c r="P91" s="78"/>
    </row>
    <row r="92" spans="1:16" s="47" customFormat="1" ht="15.75" customHeight="1" x14ac:dyDescent="0.2">
      <c r="A92" s="173" t="s">
        <v>122</v>
      </c>
      <c r="B92" s="147">
        <v>16</v>
      </c>
      <c r="C92" s="162" t="s">
        <v>73</v>
      </c>
      <c r="D92" s="88"/>
      <c r="E92" s="83">
        <f t="shared" si="44"/>
        <v>0</v>
      </c>
      <c r="F92" s="88"/>
      <c r="G92" s="53">
        <f t="shared" si="97"/>
        <v>0</v>
      </c>
      <c r="H92" s="53">
        <f t="shared" si="98"/>
        <v>0</v>
      </c>
      <c r="I92" s="53">
        <f t="shared" si="99"/>
        <v>0</v>
      </c>
      <c r="J92" s="81">
        <f t="shared" si="100"/>
        <v>0</v>
      </c>
      <c r="K92" s="177">
        <f t="shared" si="49"/>
        <v>0</v>
      </c>
      <c r="L92" s="53">
        <f t="shared" si="101"/>
        <v>0</v>
      </c>
      <c r="M92" s="54"/>
      <c r="P92" s="78"/>
    </row>
    <row r="93" spans="1:16" s="47" customFormat="1" ht="15.75" customHeight="1" x14ac:dyDescent="0.2">
      <c r="A93" s="168" t="s">
        <v>120</v>
      </c>
      <c r="B93" s="147">
        <v>1.54</v>
      </c>
      <c r="C93" s="162" t="s">
        <v>43</v>
      </c>
      <c r="D93" s="88"/>
      <c r="E93" s="83">
        <f t="shared" si="44"/>
        <v>0</v>
      </c>
      <c r="F93" s="88"/>
      <c r="G93" s="53">
        <f t="shared" ref="G93" si="102">F93*B93</f>
        <v>0</v>
      </c>
      <c r="H93" s="53">
        <f t="shared" ref="H93" si="103">+D93+F93</f>
        <v>0</v>
      </c>
      <c r="I93" s="53">
        <f t="shared" ref="I93" si="104">E93+G93</f>
        <v>0</v>
      </c>
      <c r="J93" s="81">
        <f t="shared" ref="J93" si="105">K93*I93</f>
        <v>0</v>
      </c>
      <c r="K93" s="177">
        <f t="shared" si="49"/>
        <v>0</v>
      </c>
      <c r="L93" s="53">
        <f t="shared" ref="L93" si="106">I93+J93</f>
        <v>0</v>
      </c>
      <c r="M93" s="54"/>
      <c r="P93" s="78"/>
    </row>
    <row r="94" spans="1:16" ht="15" customHeight="1" x14ac:dyDescent="0.2">
      <c r="A94" s="152" t="s">
        <v>56</v>
      </c>
      <c r="B94" s="158"/>
      <c r="C94" s="164"/>
      <c r="D94" s="80"/>
      <c r="E94" s="85"/>
      <c r="F94" s="80"/>
      <c r="G94" s="164"/>
      <c r="H94" s="56"/>
      <c r="I94" s="56"/>
      <c r="J94" s="70"/>
      <c r="K94" s="180"/>
      <c r="L94" s="56"/>
      <c r="M94" s="103">
        <f>SUM(L95:L97)</f>
        <v>0</v>
      </c>
      <c r="O94" s="47"/>
      <c r="P94" s="78"/>
    </row>
    <row r="95" spans="1:16" ht="12.75" customHeight="1" x14ac:dyDescent="0.2">
      <c r="A95" s="71" t="s">
        <v>1</v>
      </c>
      <c r="B95" s="147"/>
      <c r="C95" s="121"/>
      <c r="D95" s="79"/>
      <c r="E95" s="83"/>
      <c r="F95" s="182"/>
      <c r="G95" s="53"/>
      <c r="H95" s="53"/>
      <c r="I95" s="53"/>
      <c r="J95" s="69"/>
      <c r="K95" s="178"/>
      <c r="L95" s="53"/>
      <c r="M95" s="54"/>
      <c r="O95" s="47"/>
      <c r="P95" s="78"/>
    </row>
    <row r="96" spans="1:16" ht="12.75" customHeight="1" x14ac:dyDescent="0.2">
      <c r="A96" s="71" t="s">
        <v>50</v>
      </c>
      <c r="B96" s="147"/>
      <c r="C96" s="121"/>
      <c r="D96" s="79"/>
      <c r="E96" s="83"/>
      <c r="F96" s="182"/>
      <c r="G96" s="53"/>
      <c r="H96" s="53"/>
      <c r="I96" s="53"/>
      <c r="J96" s="69"/>
      <c r="K96" s="178"/>
      <c r="L96" s="53"/>
      <c r="M96" s="54"/>
      <c r="O96" s="47"/>
      <c r="P96" s="78"/>
    </row>
    <row r="97" spans="1:16" ht="12.75" customHeight="1" x14ac:dyDescent="0.2">
      <c r="A97" s="151" t="s">
        <v>88</v>
      </c>
      <c r="B97" s="147">
        <v>3</v>
      </c>
      <c r="C97" s="120" t="s">
        <v>53</v>
      </c>
      <c r="D97" s="105"/>
      <c r="E97" s="83">
        <f t="shared" si="44"/>
        <v>0</v>
      </c>
      <c r="F97" s="93"/>
      <c r="G97" s="53">
        <f t="shared" ref="G97:G101" si="107">F97*B97</f>
        <v>0</v>
      </c>
      <c r="H97" s="53">
        <f t="shared" ref="H97:H101" si="108">+D97+F97</f>
        <v>0</v>
      </c>
      <c r="I97" s="53">
        <f t="shared" ref="I97:I101" si="109">E97+G97</f>
        <v>0</v>
      </c>
      <c r="J97" s="81">
        <f t="shared" ref="J97:J101" si="110">K97*I97</f>
        <v>0</v>
      </c>
      <c r="K97" s="177">
        <f t="shared" si="49"/>
        <v>0</v>
      </c>
      <c r="L97" s="53">
        <f t="shared" ref="L97:L101" si="111">I97+J97</f>
        <v>0</v>
      </c>
      <c r="M97" s="54"/>
      <c r="O97" s="47"/>
      <c r="P97" s="78"/>
    </row>
    <row r="98" spans="1:16" ht="15" customHeight="1" x14ac:dyDescent="0.2">
      <c r="A98" s="152" t="s">
        <v>33</v>
      </c>
      <c r="B98" s="158"/>
      <c r="C98" s="164"/>
      <c r="D98" s="80"/>
      <c r="E98" s="85"/>
      <c r="F98" s="80"/>
      <c r="G98" s="86"/>
      <c r="H98" s="86"/>
      <c r="I98" s="86"/>
      <c r="J98" s="87"/>
      <c r="K98" s="179"/>
      <c r="L98" s="86"/>
      <c r="M98" s="103">
        <f>SUM(L99:L111)</f>
        <v>0</v>
      </c>
      <c r="O98" s="47"/>
      <c r="P98" s="78"/>
    </row>
    <row r="99" spans="1:16" ht="15" customHeight="1" x14ac:dyDescent="0.2">
      <c r="A99" s="174" t="s">
        <v>70</v>
      </c>
      <c r="B99" s="147"/>
      <c r="C99" s="175"/>
      <c r="D99" s="79"/>
      <c r="E99" s="83"/>
      <c r="F99" s="79"/>
      <c r="G99" s="53"/>
      <c r="H99" s="53"/>
      <c r="I99" s="53"/>
      <c r="J99" s="81"/>
      <c r="K99" s="177"/>
      <c r="L99" s="53"/>
      <c r="M99" s="52"/>
      <c r="O99" s="47"/>
      <c r="P99" s="78"/>
    </row>
    <row r="100" spans="1:16" ht="15" customHeight="1" x14ac:dyDescent="0.2">
      <c r="A100" s="156" t="s">
        <v>89</v>
      </c>
      <c r="B100" s="147">
        <v>462.12</v>
      </c>
      <c r="C100" s="148" t="s">
        <v>43</v>
      </c>
      <c r="D100" s="88"/>
      <c r="E100" s="83">
        <f t="shared" si="44"/>
        <v>0</v>
      </c>
      <c r="F100" s="89"/>
      <c r="G100" s="53">
        <f t="shared" si="107"/>
        <v>0</v>
      </c>
      <c r="H100" s="53">
        <f t="shared" si="108"/>
        <v>0</v>
      </c>
      <c r="I100" s="53">
        <f t="shared" si="109"/>
        <v>0</v>
      </c>
      <c r="J100" s="81">
        <f t="shared" si="110"/>
        <v>0</v>
      </c>
      <c r="K100" s="177">
        <f t="shared" si="49"/>
        <v>0</v>
      </c>
      <c r="L100" s="53">
        <f t="shared" si="111"/>
        <v>0</v>
      </c>
      <c r="M100" s="52"/>
      <c r="O100" s="47"/>
      <c r="P100" s="78"/>
    </row>
    <row r="101" spans="1:16" ht="15" customHeight="1" x14ac:dyDescent="0.2">
      <c r="A101" s="156" t="s">
        <v>133</v>
      </c>
      <c r="B101" s="147">
        <v>102.36</v>
      </c>
      <c r="C101" s="148" t="s">
        <v>43</v>
      </c>
      <c r="D101" s="88"/>
      <c r="E101" s="83">
        <f t="shared" si="44"/>
        <v>0</v>
      </c>
      <c r="F101" s="89"/>
      <c r="G101" s="53">
        <f t="shared" si="107"/>
        <v>0</v>
      </c>
      <c r="H101" s="53">
        <f t="shared" si="108"/>
        <v>0</v>
      </c>
      <c r="I101" s="53">
        <f t="shared" si="109"/>
        <v>0</v>
      </c>
      <c r="J101" s="81">
        <f t="shared" si="110"/>
        <v>0</v>
      </c>
      <c r="K101" s="177">
        <f t="shared" si="49"/>
        <v>0</v>
      </c>
      <c r="L101" s="53">
        <f t="shared" si="111"/>
        <v>0</v>
      </c>
      <c r="M101" s="52"/>
      <c r="O101" s="47"/>
      <c r="P101" s="78"/>
    </row>
    <row r="102" spans="1:16" ht="15" customHeight="1" x14ac:dyDescent="0.2">
      <c r="A102" s="174" t="s">
        <v>102</v>
      </c>
      <c r="B102" s="147"/>
      <c r="C102" s="148"/>
      <c r="D102" s="88"/>
      <c r="E102" s="83"/>
      <c r="F102" s="89"/>
      <c r="G102" s="53"/>
      <c r="H102" s="53"/>
      <c r="I102" s="53"/>
      <c r="J102" s="81"/>
      <c r="K102" s="177"/>
      <c r="L102" s="53"/>
      <c r="M102" s="52"/>
      <c r="O102" s="47"/>
      <c r="P102" s="78"/>
    </row>
    <row r="103" spans="1:16" ht="15" customHeight="1" x14ac:dyDescent="0.2">
      <c r="A103" s="156" t="s">
        <v>103</v>
      </c>
      <c r="B103" s="147">
        <v>0.01</v>
      </c>
      <c r="C103" s="148" t="s">
        <v>43</v>
      </c>
      <c r="D103" s="88"/>
      <c r="E103" s="83">
        <f t="shared" si="44"/>
        <v>0</v>
      </c>
      <c r="F103" s="89"/>
      <c r="G103" s="53">
        <f t="shared" ref="G103" si="112">F103*B103</f>
        <v>0</v>
      </c>
      <c r="H103" s="53">
        <f t="shared" ref="H103" si="113">+D103+F103</f>
        <v>0</v>
      </c>
      <c r="I103" s="53">
        <f t="shared" ref="I103" si="114">E103+G103</f>
        <v>0</v>
      </c>
      <c r="J103" s="81">
        <f t="shared" ref="J103" si="115">K103*I103</f>
        <v>0</v>
      </c>
      <c r="K103" s="177">
        <f t="shared" si="49"/>
        <v>0</v>
      </c>
      <c r="L103" s="53">
        <f t="shared" ref="L103" si="116">I103+J103</f>
        <v>0</v>
      </c>
      <c r="M103" s="52"/>
      <c r="O103" s="47"/>
      <c r="P103" s="78"/>
    </row>
    <row r="104" spans="1:16" ht="12.75" customHeight="1" x14ac:dyDescent="0.2">
      <c r="A104" s="71" t="s">
        <v>51</v>
      </c>
      <c r="B104" s="147"/>
      <c r="C104" s="120"/>
      <c r="D104" s="79"/>
      <c r="E104" s="53"/>
      <c r="F104" s="93"/>
      <c r="G104" s="53"/>
      <c r="H104" s="53"/>
      <c r="I104" s="53"/>
      <c r="J104" s="81"/>
      <c r="K104" s="177"/>
      <c r="L104" s="53"/>
      <c r="M104" s="54"/>
      <c r="O104" s="47"/>
      <c r="P104" s="78"/>
    </row>
    <row r="105" spans="1:16" ht="12.75" customHeight="1" x14ac:dyDescent="0.2">
      <c r="A105" s="161" t="s">
        <v>104</v>
      </c>
      <c r="B105" s="147">
        <v>1122.81</v>
      </c>
      <c r="C105" s="120" t="s">
        <v>41</v>
      </c>
      <c r="D105" s="88"/>
      <c r="E105" s="53">
        <f t="shared" si="44"/>
        <v>0</v>
      </c>
      <c r="F105" s="88"/>
      <c r="G105" s="53">
        <f t="shared" ref="G105:G111" si="117">F105*B105</f>
        <v>0</v>
      </c>
      <c r="H105" s="53">
        <f t="shared" ref="H105:H111" si="118">+D105+F105</f>
        <v>0</v>
      </c>
      <c r="I105" s="53">
        <f t="shared" ref="I105:I111" si="119">E105+G105</f>
        <v>0</v>
      </c>
      <c r="J105" s="81">
        <f t="shared" ref="J105:J111" si="120">K105*I105</f>
        <v>0</v>
      </c>
      <c r="K105" s="177">
        <f t="shared" si="49"/>
        <v>0</v>
      </c>
      <c r="L105" s="53">
        <f t="shared" ref="L105:L111" si="121">I105+J105</f>
        <v>0</v>
      </c>
      <c r="M105" s="54"/>
      <c r="O105" s="47"/>
      <c r="P105" s="78"/>
    </row>
    <row r="106" spans="1:16" ht="15" customHeight="1" x14ac:dyDescent="0.2">
      <c r="A106" s="168" t="s">
        <v>134</v>
      </c>
      <c r="B106" s="147">
        <v>102.36</v>
      </c>
      <c r="C106" s="120" t="s">
        <v>43</v>
      </c>
      <c r="D106" s="88"/>
      <c r="E106" s="53">
        <f t="shared" si="44"/>
        <v>0</v>
      </c>
      <c r="F106" s="88"/>
      <c r="G106" s="53">
        <f t="shared" si="117"/>
        <v>0</v>
      </c>
      <c r="H106" s="53">
        <f t="shared" si="118"/>
        <v>0</v>
      </c>
      <c r="I106" s="53">
        <f t="shared" si="119"/>
        <v>0</v>
      </c>
      <c r="J106" s="81">
        <f t="shared" si="120"/>
        <v>0</v>
      </c>
      <c r="K106" s="177">
        <f t="shared" si="49"/>
        <v>0</v>
      </c>
      <c r="L106" s="53">
        <f t="shared" si="121"/>
        <v>0</v>
      </c>
      <c r="M106" s="54"/>
      <c r="O106" s="47"/>
      <c r="P106" s="78"/>
    </row>
    <row r="107" spans="1:16" ht="12.75" customHeight="1" x14ac:dyDescent="0.2">
      <c r="A107" s="146" t="s">
        <v>91</v>
      </c>
      <c r="B107" s="147">
        <v>307.08</v>
      </c>
      <c r="C107" s="120" t="s">
        <v>71</v>
      </c>
      <c r="D107" s="93"/>
      <c r="E107" s="53">
        <f t="shared" si="44"/>
        <v>0</v>
      </c>
      <c r="F107" s="112"/>
      <c r="G107" s="53">
        <f t="shared" si="117"/>
        <v>0</v>
      </c>
      <c r="H107" s="53">
        <f t="shared" si="118"/>
        <v>0</v>
      </c>
      <c r="I107" s="53">
        <f t="shared" si="119"/>
        <v>0</v>
      </c>
      <c r="J107" s="81">
        <f t="shared" si="120"/>
        <v>0</v>
      </c>
      <c r="K107" s="177">
        <f t="shared" si="49"/>
        <v>0</v>
      </c>
      <c r="L107" s="53">
        <f t="shared" si="121"/>
        <v>0</v>
      </c>
      <c r="M107" s="54"/>
      <c r="O107" s="47"/>
      <c r="P107" s="78"/>
    </row>
    <row r="108" spans="1:16" ht="12.75" customHeight="1" x14ac:dyDescent="0.2">
      <c r="A108" s="146" t="s">
        <v>92</v>
      </c>
      <c r="B108" s="147">
        <v>61.42</v>
      </c>
      <c r="C108" s="120" t="s">
        <v>71</v>
      </c>
      <c r="D108" s="93"/>
      <c r="E108" s="53">
        <f t="shared" si="44"/>
        <v>0</v>
      </c>
      <c r="F108" s="112"/>
      <c r="G108" s="53">
        <f t="shared" ref="G108" si="122">F108*B108</f>
        <v>0</v>
      </c>
      <c r="H108" s="53">
        <f t="shared" ref="H108" si="123">+D108+F108</f>
        <v>0</v>
      </c>
      <c r="I108" s="53">
        <f t="shared" ref="I108" si="124">E108+G108</f>
        <v>0</v>
      </c>
      <c r="J108" s="81">
        <f t="shared" ref="J108" si="125">K108*I108</f>
        <v>0</v>
      </c>
      <c r="K108" s="177">
        <f t="shared" si="49"/>
        <v>0</v>
      </c>
      <c r="L108" s="53">
        <f t="shared" ref="L108" si="126">I108+J108</f>
        <v>0</v>
      </c>
      <c r="M108" s="54"/>
      <c r="O108" s="47"/>
      <c r="P108" s="78"/>
    </row>
    <row r="109" spans="1:16" s="47" customFormat="1" ht="12.75" customHeight="1" x14ac:dyDescent="0.2">
      <c r="A109" s="146" t="s">
        <v>93</v>
      </c>
      <c r="B109" s="147">
        <v>362.24</v>
      </c>
      <c r="C109" s="120" t="s">
        <v>72</v>
      </c>
      <c r="D109" s="89"/>
      <c r="E109" s="53">
        <f t="shared" si="44"/>
        <v>0</v>
      </c>
      <c r="F109" s="88"/>
      <c r="G109" s="53">
        <f t="shared" si="117"/>
        <v>0</v>
      </c>
      <c r="H109" s="53">
        <f t="shared" si="118"/>
        <v>0</v>
      </c>
      <c r="I109" s="53">
        <f t="shared" si="119"/>
        <v>0</v>
      </c>
      <c r="J109" s="81">
        <f t="shared" si="120"/>
        <v>0</v>
      </c>
      <c r="K109" s="177">
        <f t="shared" si="49"/>
        <v>0</v>
      </c>
      <c r="L109" s="53">
        <f t="shared" si="121"/>
        <v>0</v>
      </c>
      <c r="M109" s="54"/>
      <c r="P109" s="78"/>
    </row>
    <row r="110" spans="1:16" s="47" customFormat="1" ht="12.75" customHeight="1" x14ac:dyDescent="0.2">
      <c r="A110" s="146" t="s">
        <v>123</v>
      </c>
      <c r="B110" s="147">
        <v>15</v>
      </c>
      <c r="C110" s="120" t="s">
        <v>90</v>
      </c>
      <c r="D110" s="89"/>
      <c r="E110" s="53">
        <f t="shared" si="44"/>
        <v>0</v>
      </c>
      <c r="F110" s="88"/>
      <c r="G110" s="53">
        <f t="shared" si="117"/>
        <v>0</v>
      </c>
      <c r="H110" s="53">
        <f t="shared" si="118"/>
        <v>0</v>
      </c>
      <c r="I110" s="53">
        <f t="shared" si="119"/>
        <v>0</v>
      </c>
      <c r="J110" s="81">
        <f t="shared" si="120"/>
        <v>0</v>
      </c>
      <c r="K110" s="177">
        <f t="shared" si="49"/>
        <v>0</v>
      </c>
      <c r="L110" s="53">
        <f t="shared" si="121"/>
        <v>0</v>
      </c>
      <c r="M110" s="101"/>
      <c r="P110" s="78"/>
    </row>
    <row r="111" spans="1:16" s="47" customFormat="1" ht="12.75" customHeight="1" x14ac:dyDescent="0.2">
      <c r="A111" s="146" t="s">
        <v>124</v>
      </c>
      <c r="B111" s="147">
        <v>1056</v>
      </c>
      <c r="C111" s="120" t="s">
        <v>41</v>
      </c>
      <c r="D111" s="89"/>
      <c r="E111" s="53">
        <f t="shared" si="44"/>
        <v>0</v>
      </c>
      <c r="F111" s="88"/>
      <c r="G111" s="53">
        <f t="shared" si="117"/>
        <v>0</v>
      </c>
      <c r="H111" s="53">
        <f t="shared" si="118"/>
        <v>0</v>
      </c>
      <c r="I111" s="53">
        <f t="shared" si="119"/>
        <v>0</v>
      </c>
      <c r="J111" s="81">
        <f t="shared" si="120"/>
        <v>0</v>
      </c>
      <c r="K111" s="177">
        <f t="shared" si="49"/>
        <v>0</v>
      </c>
      <c r="L111" s="53">
        <f t="shared" si="121"/>
        <v>0</v>
      </c>
      <c r="M111" s="101"/>
      <c r="P111" s="78"/>
    </row>
    <row r="112" spans="1:16" ht="15" customHeight="1" x14ac:dyDescent="0.2">
      <c r="A112" s="195"/>
      <c r="B112" s="195"/>
      <c r="C112" s="195"/>
      <c r="D112" s="57"/>
      <c r="E112" s="57"/>
      <c r="F112" s="57"/>
      <c r="G112" s="57"/>
      <c r="H112" s="196" t="s">
        <v>13</v>
      </c>
      <c r="I112" s="197"/>
      <c r="J112" s="197"/>
      <c r="K112" s="197"/>
      <c r="L112" s="198"/>
      <c r="M112" s="104">
        <f>SUM(M16:M111)</f>
        <v>0</v>
      </c>
      <c r="O112" s="47"/>
      <c r="P112" s="78"/>
    </row>
    <row r="113" spans="1:17" ht="12.75" customHeight="1" x14ac:dyDescent="0.2">
      <c r="M113" s="58"/>
    </row>
    <row r="114" spans="1:17" s="47" customFormat="1" ht="15" customHeight="1" x14ac:dyDescent="0.2">
      <c r="A114" s="41"/>
      <c r="B114" s="128"/>
      <c r="C114" s="45"/>
      <c r="D114" s="41"/>
      <c r="E114" s="41"/>
      <c r="F114" s="41"/>
      <c r="G114" s="41"/>
      <c r="H114" s="41"/>
      <c r="K114" s="102"/>
      <c r="L114" s="59"/>
      <c r="M114" s="58"/>
    </row>
    <row r="115" spans="1:17" ht="12.75" customHeight="1" x14ac:dyDescent="0.2">
      <c r="K115" s="42"/>
      <c r="M115" s="58"/>
    </row>
    <row r="116" spans="1:17" ht="16.5" customHeight="1" x14ac:dyDescent="0.25">
      <c r="A116" s="76"/>
      <c r="F116" s="59"/>
      <c r="G116" s="59"/>
      <c r="H116" s="59"/>
      <c r="J116" s="136" t="s">
        <v>150</v>
      </c>
      <c r="K116" s="41"/>
      <c r="M116" s="58"/>
    </row>
    <row r="117" spans="1:17" ht="16.5" customHeight="1" x14ac:dyDescent="0.25">
      <c r="A117" s="77"/>
      <c r="G117" s="59"/>
      <c r="M117" s="58"/>
    </row>
    <row r="118" spans="1:17" ht="16.5" customHeight="1" x14ac:dyDescent="0.25">
      <c r="A118" s="77"/>
      <c r="F118" s="59"/>
      <c r="G118" s="59"/>
      <c r="M118" s="58"/>
    </row>
    <row r="119" spans="1:17" ht="12.75" customHeight="1" x14ac:dyDescent="0.2">
      <c r="A119" s="107"/>
      <c r="B119" s="193"/>
      <c r="C119" s="193"/>
      <c r="D119" s="193"/>
      <c r="E119" s="193"/>
      <c r="F119" s="59"/>
      <c r="G119" s="59"/>
      <c r="I119" s="193"/>
      <c r="J119" s="193"/>
      <c r="K119" s="193"/>
      <c r="L119" s="193"/>
      <c r="M119" s="58"/>
    </row>
    <row r="120" spans="1:17" s="10" customFormat="1" ht="15" customHeight="1" x14ac:dyDescent="0.25">
      <c r="A120" s="118"/>
      <c r="B120" s="199"/>
      <c r="C120" s="199"/>
      <c r="D120" s="199"/>
      <c r="E120" s="115"/>
      <c r="F120" s="115"/>
      <c r="G120" s="98"/>
      <c r="H120" s="114"/>
      <c r="I120" s="133"/>
      <c r="J120" s="134" t="s">
        <v>147</v>
      </c>
      <c r="K120" s="134"/>
      <c r="L120" s="134"/>
      <c r="M120" s="117"/>
      <c r="Q120" s="98"/>
    </row>
    <row r="121" spans="1:17" s="10" customFormat="1" ht="15" customHeight="1" x14ac:dyDescent="0.25">
      <c r="A121" s="98"/>
      <c r="B121" s="130"/>
      <c r="C121" s="115"/>
      <c r="D121" s="115"/>
      <c r="E121" s="115"/>
      <c r="F121" s="115"/>
      <c r="G121" s="116"/>
      <c r="H121" s="115"/>
      <c r="I121" s="135"/>
      <c r="J121" s="136" t="s">
        <v>148</v>
      </c>
      <c r="K121" s="136"/>
      <c r="L121" s="136"/>
      <c r="M121" s="117"/>
      <c r="Q121" s="98"/>
    </row>
    <row r="122" spans="1:17" s="10" customFormat="1" ht="15" customHeight="1" x14ac:dyDescent="0.25">
      <c r="A122" s="116"/>
      <c r="B122" s="131"/>
      <c r="C122" s="115"/>
      <c r="D122" s="115"/>
      <c r="F122" s="118"/>
      <c r="H122" s="115"/>
      <c r="I122" s="135"/>
      <c r="J122" s="136" t="s">
        <v>149</v>
      </c>
      <c r="K122" s="136"/>
      <c r="L122" s="136"/>
      <c r="M122" s="118"/>
      <c r="Q122" s="98"/>
    </row>
    <row r="123" spans="1:17" s="10" customFormat="1" ht="15" customHeight="1" x14ac:dyDescent="0.2">
      <c r="B123" s="132"/>
      <c r="D123" s="116"/>
      <c r="F123" s="98"/>
      <c r="H123" s="115"/>
      <c r="I123" s="30"/>
      <c r="K123" s="29"/>
      <c r="L123" s="29"/>
      <c r="M123" s="98"/>
    </row>
    <row r="124" spans="1:17" ht="16.5" customHeight="1" x14ac:dyDescent="0.2">
      <c r="D124" s="59"/>
      <c r="G124" s="59"/>
      <c r="M124" s="58"/>
    </row>
    <row r="125" spans="1:17" ht="16.5" x14ac:dyDescent="0.25">
      <c r="A125" s="110"/>
      <c r="D125" s="76"/>
      <c r="M125" s="58"/>
    </row>
    <row r="126" spans="1:17" ht="16.5" x14ac:dyDescent="0.25">
      <c r="A126" s="111"/>
      <c r="D126" s="77"/>
      <c r="M126" s="59"/>
      <c r="N126" s="59"/>
    </row>
    <row r="127" spans="1:17" ht="16.5" x14ac:dyDescent="0.25">
      <c r="A127" s="111"/>
      <c r="D127" s="77"/>
      <c r="M127" s="41"/>
    </row>
    <row r="128" spans="1:17" ht="16.5" x14ac:dyDescent="0.2">
      <c r="F128" s="192"/>
      <c r="G128" s="192"/>
      <c r="H128" s="192"/>
      <c r="M128" s="58"/>
    </row>
    <row r="130" spans="8:13" ht="16.5" x14ac:dyDescent="0.2">
      <c r="H130" s="59"/>
      <c r="M130" s="58"/>
    </row>
  </sheetData>
  <sheetProtection algorithmName="SHA-512" hashValue="oiaRmzI1gyCj901csOSl7wikJjQ7v9I4W9T51ZJRvnYv0yO8qKDOd1jaQ+7udUEAtkc+7SdRBj+OPl5DzaVWPQ==" saltValue="AL/vVzRTgRco+QGMJJPrWw==" spinCount="100000" sheet="1" objects="1" scenarios="1" formatCells="0"/>
  <mergeCells count="29">
    <mergeCell ref="A112:C112"/>
    <mergeCell ref="H112:L112"/>
    <mergeCell ref="B119:E119"/>
    <mergeCell ref="B120:D120"/>
    <mergeCell ref="A1:C5"/>
    <mergeCell ref="A13:A15"/>
    <mergeCell ref="B13:B15"/>
    <mergeCell ref="C13:C15"/>
    <mergeCell ref="A9:M10"/>
    <mergeCell ref="A11:E11"/>
    <mergeCell ref="F11:M11"/>
    <mergeCell ref="A12:E12"/>
    <mergeCell ref="F12:I12"/>
    <mergeCell ref="L12:M12"/>
    <mergeCell ref="F128:H128"/>
    <mergeCell ref="I119:L119"/>
    <mergeCell ref="I13:I15"/>
    <mergeCell ref="J13:K13"/>
    <mergeCell ref="L13:L15"/>
    <mergeCell ref="M13:M15"/>
    <mergeCell ref="D14:D15"/>
    <mergeCell ref="E14:E15"/>
    <mergeCell ref="F14:F15"/>
    <mergeCell ref="G14:G15"/>
    <mergeCell ref="J14:J15"/>
    <mergeCell ref="K14:K15"/>
    <mergeCell ref="H13:H15"/>
    <mergeCell ref="D13:E13"/>
    <mergeCell ref="F13:G13"/>
  </mergeCells>
  <printOptions horizontalCentered="1"/>
  <pageMargins left="0.98425196850393704" right="0.39370078740157483" top="0.39370078740157483" bottom="0.76" header="0.19685039370078741" footer="0.19685039370078741"/>
  <pageSetup paperSize="9" scale="52" fitToHeight="0" orientation="landscape" r:id="rId1"/>
  <headerFooter alignWithMargins="0">
    <oddFooter>&amp;C&amp;8Inst. Fed. de Educ., Ciência e Tecnol. Sul-rio-grandense
Rua Gonçalves Chaves n° 3218 – CEP 96015-560 – Pelotas/RS – Tel.: (53) 3026.6211&amp;10
&amp;RPagina &amp;P de &amp;N</oddFooter>
  </headerFooter>
  <rowBreaks count="1" manualBreakCount="1">
    <brk id="7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  <pageSetUpPr fitToPage="1"/>
  </sheetPr>
  <dimension ref="A1:Y44"/>
  <sheetViews>
    <sheetView showZeros="0" zoomScale="98" zoomScaleNormal="98" zoomScaleSheetLayoutView="90" workbookViewId="0">
      <selection activeCell="C23" sqref="C23 H23"/>
    </sheetView>
  </sheetViews>
  <sheetFormatPr defaultRowHeight="12.75" x14ac:dyDescent="0.2"/>
  <cols>
    <col min="1" max="1" width="67.140625" style="1" bestFit="1" customWidth="1"/>
    <col min="2" max="2" width="21.42578125" style="1" bestFit="1" customWidth="1"/>
    <col min="3" max="3" width="10.85546875" style="38" bestFit="1" customWidth="1"/>
    <col min="4" max="4" width="21.85546875" style="1" bestFit="1" customWidth="1"/>
    <col min="5" max="5" width="10.85546875" style="38" bestFit="1" customWidth="1"/>
    <col min="6" max="6" width="21.5703125" style="1" customWidth="1"/>
    <col min="7" max="7" width="10.85546875" style="38" bestFit="1" customWidth="1"/>
    <col min="8" max="8" width="21.5703125" style="1" customWidth="1"/>
    <col min="9" max="9" width="9.85546875" style="38" customWidth="1"/>
    <col min="10" max="10" width="21.5703125" style="1" customWidth="1"/>
    <col min="11" max="11" width="14.7109375" style="38" bestFit="1" customWidth="1"/>
    <col min="12" max="12" width="21.5703125" style="38" customWidth="1"/>
    <col min="13" max="13" width="10.85546875" style="38" customWidth="1"/>
    <col min="14" max="14" width="25" style="1" bestFit="1" customWidth="1"/>
    <col min="15" max="15" width="10.85546875" style="62" bestFit="1" customWidth="1"/>
    <col min="16" max="16" width="21.28515625" style="62" bestFit="1" customWidth="1"/>
    <col min="17" max="17" width="11.42578125" style="1" bestFit="1" customWidth="1"/>
    <col min="18" max="18" width="21.140625" style="1" bestFit="1" customWidth="1"/>
    <col min="19" max="19" width="9.7109375" style="62" bestFit="1" customWidth="1"/>
    <col min="20" max="20" width="22" style="1" bestFit="1" customWidth="1"/>
    <col min="21" max="21" width="9.140625" style="1"/>
    <col min="22" max="22" width="24.140625" style="1" bestFit="1" customWidth="1"/>
    <col min="23" max="23" width="14.140625" style="1" bestFit="1" customWidth="1"/>
    <col min="24" max="24" width="2.140625" style="1" customWidth="1"/>
    <col min="25" max="25" width="14.85546875" style="1" bestFit="1" customWidth="1"/>
    <col min="26" max="26" width="13.140625" style="1" bestFit="1" customWidth="1"/>
    <col min="27" max="16384" width="9.140625" style="1"/>
  </cols>
  <sheetData>
    <row r="1" spans="1:25" x14ac:dyDescent="0.2">
      <c r="O1" s="96"/>
      <c r="P1" s="96"/>
      <c r="S1" s="96"/>
    </row>
    <row r="2" spans="1:25" x14ac:dyDescent="0.2">
      <c r="A2" s="200" t="s">
        <v>151</v>
      </c>
      <c r="B2" s="200"/>
      <c r="C2" s="200"/>
      <c r="O2" s="96"/>
      <c r="P2" s="96"/>
      <c r="S2" s="96"/>
    </row>
    <row r="3" spans="1:25" x14ac:dyDescent="0.2">
      <c r="A3" s="200"/>
      <c r="B3" s="200"/>
      <c r="C3" s="200"/>
      <c r="O3" s="96"/>
      <c r="P3" s="96"/>
      <c r="S3" s="96"/>
    </row>
    <row r="4" spans="1:25" x14ac:dyDescent="0.2">
      <c r="A4" s="200"/>
      <c r="B4" s="200"/>
      <c r="C4" s="200"/>
      <c r="O4" s="96"/>
      <c r="P4" s="96"/>
      <c r="S4" s="96"/>
    </row>
    <row r="5" spans="1:25" x14ac:dyDescent="0.2">
      <c r="A5" s="200"/>
      <c r="B5" s="200"/>
      <c r="C5" s="200"/>
      <c r="O5" s="96"/>
      <c r="P5" s="96"/>
      <c r="S5" s="96"/>
    </row>
    <row r="6" spans="1:25" s="10" customFormat="1" ht="12.75" customHeight="1" x14ac:dyDescent="0.2">
      <c r="A6" s="200"/>
      <c r="B6" s="200"/>
      <c r="C6" s="200"/>
      <c r="E6" s="35"/>
      <c r="G6" s="35"/>
      <c r="I6" s="35"/>
      <c r="K6" s="35"/>
      <c r="L6" s="67"/>
      <c r="M6" s="67"/>
      <c r="N6" s="13"/>
      <c r="O6" s="13"/>
      <c r="P6" s="13"/>
      <c r="Q6" s="13"/>
      <c r="R6" s="13"/>
      <c r="S6" s="13"/>
      <c r="T6" s="13"/>
    </row>
    <row r="7" spans="1:25" s="14" customFormat="1" x14ac:dyDescent="0.2">
      <c r="A7" s="137" t="s">
        <v>152</v>
      </c>
      <c r="C7" s="36"/>
      <c r="D7" s="13"/>
      <c r="E7" s="13"/>
      <c r="I7" s="19"/>
      <c r="J7" s="19"/>
    </row>
    <row r="8" spans="1:25" s="14" customFormat="1" x14ac:dyDescent="0.2">
      <c r="A8" s="137" t="s">
        <v>152</v>
      </c>
      <c r="C8" s="36"/>
      <c r="D8" s="13"/>
      <c r="E8" s="13"/>
      <c r="I8" s="19"/>
      <c r="J8" s="19"/>
    </row>
    <row r="9" spans="1:25" s="16" customFormat="1" x14ac:dyDescent="0.2">
      <c r="C9" s="37"/>
      <c r="E9" s="37"/>
      <c r="G9" s="37"/>
      <c r="I9" s="37"/>
      <c r="K9" s="37"/>
      <c r="L9" s="37"/>
      <c r="M9" s="37"/>
      <c r="N9" s="15"/>
      <c r="O9" s="15"/>
      <c r="P9" s="15"/>
      <c r="Q9" s="15"/>
      <c r="R9" s="15"/>
      <c r="S9" s="15"/>
      <c r="T9" s="15"/>
      <c r="X9" s="17"/>
      <c r="Y9" s="17"/>
    </row>
    <row r="10" spans="1:25" s="14" customFormat="1" ht="5.25" customHeight="1" x14ac:dyDescent="0.2">
      <c r="C10" s="36"/>
      <c r="E10" s="36"/>
      <c r="G10" s="36"/>
      <c r="I10" s="36"/>
      <c r="K10" s="36"/>
      <c r="L10" s="36"/>
      <c r="M10" s="36"/>
      <c r="O10" s="18"/>
      <c r="P10" s="13"/>
      <c r="Q10" s="13"/>
      <c r="R10" s="13"/>
      <c r="S10" s="13"/>
      <c r="T10" s="13"/>
      <c r="X10" s="19"/>
      <c r="Y10" s="19"/>
    </row>
    <row r="11" spans="1:25" s="20" customFormat="1" ht="15.75" x14ac:dyDescent="0.2">
      <c r="A11" s="218" t="s">
        <v>135</v>
      </c>
      <c r="B11" s="219"/>
      <c r="C11" s="220"/>
      <c r="D11" s="122" t="s">
        <v>137</v>
      </c>
      <c r="E11" s="123"/>
      <c r="F11" s="123"/>
      <c r="G11" s="123"/>
      <c r="H11" s="123"/>
      <c r="I11" s="124"/>
      <c r="J11" s="113"/>
      <c r="K11" s="113"/>
      <c r="L11" s="113"/>
      <c r="M11" s="113"/>
      <c r="N11" s="113"/>
      <c r="O11" s="113"/>
      <c r="P11" s="24"/>
      <c r="Q11" s="24"/>
      <c r="R11" s="24"/>
      <c r="S11" s="24"/>
      <c r="T11" s="24"/>
      <c r="U11" s="24"/>
    </row>
    <row r="12" spans="1:25" s="20" customFormat="1" ht="15.75" x14ac:dyDescent="0.2">
      <c r="A12" s="221" t="s">
        <v>136</v>
      </c>
      <c r="B12" s="222"/>
      <c r="C12" s="223"/>
      <c r="D12" s="126" t="s">
        <v>142</v>
      </c>
      <c r="E12" s="127"/>
      <c r="F12" s="123"/>
      <c r="G12" s="123"/>
      <c r="H12" s="123"/>
      <c r="I12" s="124"/>
      <c r="J12" s="113"/>
      <c r="K12" s="113"/>
      <c r="L12" s="113"/>
      <c r="M12" s="113"/>
      <c r="N12" s="113"/>
      <c r="O12" s="113"/>
      <c r="P12" s="24"/>
      <c r="Q12" s="24"/>
      <c r="R12" s="25"/>
      <c r="S12" s="26"/>
      <c r="T12" s="27"/>
      <c r="U12" s="28"/>
    </row>
    <row r="13" spans="1:25" s="10" customFormat="1" ht="8.25" customHeight="1" x14ac:dyDescent="0.2">
      <c r="C13" s="67"/>
      <c r="D13" s="12"/>
      <c r="E13" s="39"/>
      <c r="F13" s="12"/>
      <c r="G13" s="39"/>
      <c r="H13" s="12"/>
      <c r="I13" s="39"/>
      <c r="J13" s="12"/>
      <c r="K13" s="39"/>
      <c r="L13" s="39"/>
      <c r="M13" s="39"/>
      <c r="N13" s="12"/>
      <c r="O13" s="32"/>
      <c r="P13" s="11"/>
      <c r="X13" s="11"/>
      <c r="Y13" s="11"/>
    </row>
    <row r="14" spans="1:25" s="10" customFormat="1" x14ac:dyDescent="0.2">
      <c r="A14" s="224" t="s">
        <v>21</v>
      </c>
      <c r="B14" s="226" t="s">
        <v>27</v>
      </c>
      <c r="C14" s="226"/>
      <c r="D14" s="226" t="s">
        <v>28</v>
      </c>
      <c r="E14" s="226"/>
      <c r="F14" s="226" t="s">
        <v>34</v>
      </c>
      <c r="G14" s="226"/>
      <c r="H14" s="226" t="s">
        <v>22</v>
      </c>
      <c r="I14" s="226"/>
    </row>
    <row r="15" spans="1:25" s="10" customFormat="1" x14ac:dyDescent="0.2">
      <c r="A15" s="225"/>
      <c r="B15" s="125" t="s">
        <v>23</v>
      </c>
      <c r="C15" s="40" t="s">
        <v>11</v>
      </c>
      <c r="D15" s="125" t="s">
        <v>23</v>
      </c>
      <c r="E15" s="40" t="s">
        <v>11</v>
      </c>
      <c r="F15" s="125" t="s">
        <v>23</v>
      </c>
      <c r="G15" s="40" t="s">
        <v>11</v>
      </c>
      <c r="H15" s="125" t="s">
        <v>23</v>
      </c>
      <c r="I15" s="125" t="s">
        <v>11</v>
      </c>
    </row>
    <row r="16" spans="1:25" s="10" customFormat="1" ht="25.5" customHeight="1" x14ac:dyDescent="0.2">
      <c r="A16" s="2" t="s">
        <v>30</v>
      </c>
      <c r="B16" s="3">
        <f t="shared" ref="B16:B24" si="0">C16*$H16</f>
        <v>0</v>
      </c>
      <c r="C16" s="230">
        <v>0.93740000000000001</v>
      </c>
      <c r="D16" s="3">
        <f t="shared" ref="D16:D24" si="1">E16*$H16</f>
        <v>0</v>
      </c>
      <c r="E16" s="230">
        <v>3.1300000000000001E-2</v>
      </c>
      <c r="F16" s="3">
        <f t="shared" ref="F16:F24" si="2">G16*$H16</f>
        <v>0</v>
      </c>
      <c r="G16" s="230">
        <v>3.1300000000000001E-2</v>
      </c>
      <c r="H16" s="33">
        <f>ORÇAMENTO!M16</f>
        <v>0</v>
      </c>
      <c r="I16" s="4">
        <f t="shared" ref="I16:I25" si="3">C16+E16+G16</f>
        <v>1</v>
      </c>
      <c r="S16" s="119"/>
      <c r="T16" s="119"/>
    </row>
    <row r="17" spans="1:20" s="10" customFormat="1" ht="25.5" customHeight="1" x14ac:dyDescent="0.2">
      <c r="A17" s="2" t="s">
        <v>35</v>
      </c>
      <c r="B17" s="3">
        <f t="shared" si="0"/>
        <v>0</v>
      </c>
      <c r="C17" s="230">
        <v>0.8</v>
      </c>
      <c r="D17" s="3">
        <f t="shared" si="1"/>
        <v>0</v>
      </c>
      <c r="E17" s="230">
        <v>0.1739</v>
      </c>
      <c r="F17" s="3">
        <f t="shared" si="2"/>
        <v>0</v>
      </c>
      <c r="G17" s="230">
        <v>2.6100000000000002E-2</v>
      </c>
      <c r="H17" s="33">
        <f>ORÇAMENTO!M24</f>
        <v>0</v>
      </c>
      <c r="I17" s="4">
        <f t="shared" si="3"/>
        <v>1</v>
      </c>
      <c r="S17" s="119"/>
      <c r="T17" s="119"/>
    </row>
    <row r="18" spans="1:20" s="10" customFormat="1" ht="25.5" customHeight="1" x14ac:dyDescent="0.2">
      <c r="A18" s="2" t="s">
        <v>36</v>
      </c>
      <c r="B18" s="3">
        <f t="shared" si="0"/>
        <v>0</v>
      </c>
      <c r="C18" s="230">
        <v>0.2</v>
      </c>
      <c r="D18" s="3">
        <f t="shared" si="1"/>
        <v>0</v>
      </c>
      <c r="E18" s="230">
        <v>0.6</v>
      </c>
      <c r="F18" s="3">
        <f t="shared" si="2"/>
        <v>0</v>
      </c>
      <c r="G18" s="230">
        <v>0.2</v>
      </c>
      <c r="H18" s="33">
        <f>ORÇAMENTO!M35</f>
        <v>0</v>
      </c>
      <c r="I18" s="4">
        <f t="shared" si="3"/>
        <v>1</v>
      </c>
      <c r="S18" s="119"/>
      <c r="T18" s="119"/>
    </row>
    <row r="19" spans="1:20" s="10" customFormat="1" ht="25.5" customHeight="1" x14ac:dyDescent="0.2">
      <c r="A19" s="2" t="s">
        <v>74</v>
      </c>
      <c r="B19" s="3">
        <f t="shared" si="0"/>
        <v>0</v>
      </c>
      <c r="C19" s="230"/>
      <c r="D19" s="3">
        <f t="shared" si="1"/>
        <v>0</v>
      </c>
      <c r="E19" s="230"/>
      <c r="F19" s="3">
        <f t="shared" si="2"/>
        <v>0</v>
      </c>
      <c r="G19" s="230">
        <v>1</v>
      </c>
      <c r="H19" s="33">
        <f>ORÇAMENTO!M41</f>
        <v>0</v>
      </c>
      <c r="I19" s="4">
        <f t="shared" si="3"/>
        <v>1</v>
      </c>
      <c r="S19" s="119"/>
      <c r="T19" s="119"/>
    </row>
    <row r="20" spans="1:20" s="10" customFormat="1" ht="25.5" customHeight="1" x14ac:dyDescent="0.2">
      <c r="A20" s="2" t="s">
        <v>24</v>
      </c>
      <c r="B20" s="3">
        <f t="shared" si="0"/>
        <v>0</v>
      </c>
      <c r="C20" s="230"/>
      <c r="D20" s="3">
        <f t="shared" si="1"/>
        <v>0</v>
      </c>
      <c r="E20" s="230"/>
      <c r="F20" s="3">
        <f t="shared" si="2"/>
        <v>0</v>
      </c>
      <c r="G20" s="230">
        <v>1</v>
      </c>
      <c r="H20" s="33">
        <f>ORÇAMENTO!M58</f>
        <v>0</v>
      </c>
      <c r="I20" s="4">
        <f t="shared" si="3"/>
        <v>1</v>
      </c>
      <c r="S20" s="119"/>
      <c r="T20" s="119"/>
    </row>
    <row r="21" spans="1:20" s="10" customFormat="1" ht="25.5" customHeight="1" x14ac:dyDescent="0.2">
      <c r="A21" s="2" t="s">
        <v>37</v>
      </c>
      <c r="B21" s="3">
        <f t="shared" si="0"/>
        <v>0</v>
      </c>
      <c r="C21" s="230"/>
      <c r="D21" s="3">
        <f t="shared" si="1"/>
        <v>0</v>
      </c>
      <c r="E21" s="230">
        <v>0.2</v>
      </c>
      <c r="F21" s="3">
        <f t="shared" si="2"/>
        <v>0</v>
      </c>
      <c r="G21" s="230">
        <v>0.8</v>
      </c>
      <c r="H21" s="33">
        <f>ORÇAMENTO!M68</f>
        <v>0</v>
      </c>
      <c r="I21" s="4">
        <f t="shared" si="3"/>
        <v>1</v>
      </c>
      <c r="S21" s="119"/>
      <c r="T21" s="119"/>
    </row>
    <row r="22" spans="1:20" s="10" customFormat="1" ht="25.5" customHeight="1" x14ac:dyDescent="0.2">
      <c r="A22" s="2" t="s">
        <v>143</v>
      </c>
      <c r="B22" s="3"/>
      <c r="C22" s="230"/>
      <c r="D22" s="3">
        <f t="shared" si="1"/>
        <v>0</v>
      </c>
      <c r="E22" s="230">
        <v>0.2</v>
      </c>
      <c r="F22" s="3">
        <f t="shared" si="2"/>
        <v>0</v>
      </c>
      <c r="G22" s="230">
        <v>0.8</v>
      </c>
      <c r="H22" s="33">
        <f>ORÇAMENTO!M82</f>
        <v>0</v>
      </c>
      <c r="I22" s="4">
        <f t="shared" si="3"/>
        <v>1</v>
      </c>
      <c r="S22" s="119"/>
      <c r="T22" s="119"/>
    </row>
    <row r="23" spans="1:20" s="10" customFormat="1" ht="25.5" customHeight="1" x14ac:dyDescent="0.2">
      <c r="A23" s="2" t="s">
        <v>31</v>
      </c>
      <c r="B23" s="3">
        <f t="shared" si="0"/>
        <v>0</v>
      </c>
      <c r="C23" s="230">
        <v>0.33329999999999999</v>
      </c>
      <c r="D23" s="3">
        <f t="shared" si="1"/>
        <v>0</v>
      </c>
      <c r="E23" s="230">
        <v>0.33329999999999999</v>
      </c>
      <c r="F23" s="3">
        <f t="shared" si="2"/>
        <v>0</v>
      </c>
      <c r="G23" s="230">
        <v>0.33339999999999997</v>
      </c>
      <c r="H23" s="33">
        <f>ORÇAMENTO!M94</f>
        <v>0</v>
      </c>
      <c r="I23" s="4">
        <f t="shared" si="3"/>
        <v>1</v>
      </c>
      <c r="S23" s="119"/>
      <c r="T23" s="119"/>
    </row>
    <row r="24" spans="1:20" s="10" customFormat="1" ht="25.5" customHeight="1" x14ac:dyDescent="0.2">
      <c r="A24" s="2" t="s">
        <v>38</v>
      </c>
      <c r="B24" s="3">
        <f t="shared" si="0"/>
        <v>0</v>
      </c>
      <c r="C24" s="230">
        <v>0.2</v>
      </c>
      <c r="D24" s="3">
        <f t="shared" si="1"/>
        <v>0</v>
      </c>
      <c r="E24" s="230">
        <v>0.6</v>
      </c>
      <c r="F24" s="3">
        <f t="shared" si="2"/>
        <v>0</v>
      </c>
      <c r="G24" s="230">
        <v>0.2</v>
      </c>
      <c r="H24" s="33">
        <f>ORÇAMENTO!M98</f>
        <v>0</v>
      </c>
      <c r="I24" s="4">
        <f t="shared" si="3"/>
        <v>1</v>
      </c>
      <c r="S24" s="119"/>
      <c r="T24" s="119"/>
    </row>
    <row r="25" spans="1:20" s="10" customFormat="1" ht="25.5" customHeight="1" x14ac:dyDescent="0.2">
      <c r="A25" s="5" t="s">
        <v>25</v>
      </c>
      <c r="B25" s="6">
        <f>SUM(B16:B24)</f>
        <v>0</v>
      </c>
      <c r="C25" s="4" t="e">
        <f>B25/$H$25</f>
        <v>#DIV/0!</v>
      </c>
      <c r="D25" s="6">
        <f>SUM(D16:D24)</f>
        <v>0</v>
      </c>
      <c r="E25" s="4" t="e">
        <f>D25/$H$25</f>
        <v>#DIV/0!</v>
      </c>
      <c r="F25" s="6">
        <f>SUM(F16:F24)</f>
        <v>0</v>
      </c>
      <c r="G25" s="4" t="e">
        <f>F25/$H$25</f>
        <v>#DIV/0!</v>
      </c>
      <c r="H25" s="33">
        <f>B25+D25+F25</f>
        <v>0</v>
      </c>
      <c r="I25" s="4" t="e">
        <f t="shared" si="3"/>
        <v>#DIV/0!</v>
      </c>
    </row>
    <row r="26" spans="1:20" s="10" customFormat="1" ht="25.5" customHeight="1" x14ac:dyDescent="0.2">
      <c r="A26" s="5" t="s">
        <v>26</v>
      </c>
      <c r="B26" s="7">
        <f>B25</f>
        <v>0</v>
      </c>
      <c r="C26" s="21" t="e">
        <f>C25</f>
        <v>#DIV/0!</v>
      </c>
      <c r="D26" s="7">
        <f t="shared" ref="D26:G26" si="4">B26+D25</f>
        <v>0</v>
      </c>
      <c r="E26" s="21" t="e">
        <f t="shared" si="4"/>
        <v>#DIV/0!</v>
      </c>
      <c r="F26" s="7">
        <f t="shared" si="4"/>
        <v>0</v>
      </c>
      <c r="G26" s="21" t="e">
        <f t="shared" si="4"/>
        <v>#DIV/0!</v>
      </c>
      <c r="H26" s="9">
        <f>SUM(H16:H24)</f>
        <v>0</v>
      </c>
      <c r="I26" s="8"/>
      <c r="J26" s="34"/>
      <c r="K26" s="34"/>
    </row>
    <row r="27" spans="1:20" s="10" customFormat="1" ht="15" customHeight="1" x14ac:dyDescent="0.2">
      <c r="A27" s="67"/>
      <c r="C27" s="67"/>
      <c r="G27" s="227"/>
      <c r="H27" s="227"/>
      <c r="K27" s="97"/>
      <c r="L27" s="97"/>
      <c r="M27" s="97"/>
      <c r="N27" s="98"/>
      <c r="Q27" s="98"/>
    </row>
    <row r="28" spans="1:20" s="10" customFormat="1" ht="15" customHeight="1" x14ac:dyDescent="0.2">
      <c r="A28" s="67"/>
      <c r="C28" s="67"/>
      <c r="G28" s="227"/>
      <c r="H28" s="227"/>
      <c r="K28" s="97"/>
      <c r="L28" s="97"/>
      <c r="M28" s="97"/>
      <c r="N28" s="98"/>
      <c r="Q28" s="98"/>
    </row>
    <row r="29" spans="1:20" s="10" customFormat="1" ht="15" customHeight="1" x14ac:dyDescent="0.25">
      <c r="A29" s="67"/>
      <c r="C29" s="67"/>
      <c r="F29" s="136" t="s">
        <v>150</v>
      </c>
      <c r="G29" s="227"/>
      <c r="H29" s="227"/>
      <c r="K29" s="97"/>
      <c r="L29" s="97"/>
      <c r="M29" s="97"/>
      <c r="N29" s="98"/>
      <c r="Q29" s="98"/>
    </row>
    <row r="30" spans="1:20" s="10" customFormat="1" ht="15" customHeight="1" x14ac:dyDescent="0.25">
      <c r="C30" s="67"/>
      <c r="F30" s="186"/>
      <c r="H30" s="97"/>
      <c r="K30" s="97"/>
      <c r="L30" s="97"/>
      <c r="M30" s="97"/>
      <c r="N30" s="98"/>
      <c r="Q30" s="98"/>
    </row>
    <row r="31" spans="1:20" s="10" customFormat="1" ht="15" customHeight="1" x14ac:dyDescent="0.25">
      <c r="E31" s="109"/>
      <c r="F31" s="186"/>
      <c r="H31" s="97"/>
      <c r="J31" s="97"/>
      <c r="K31" s="66"/>
      <c r="L31" s="66"/>
      <c r="M31" s="66"/>
      <c r="N31" s="11"/>
      <c r="Q31" s="11"/>
    </row>
    <row r="32" spans="1:20" s="10" customFormat="1" ht="15" customHeight="1" x14ac:dyDescent="0.25">
      <c r="A32" s="72"/>
      <c r="B32" s="199"/>
      <c r="C32" s="199"/>
      <c r="D32" s="199"/>
      <c r="E32" s="45"/>
      <c r="F32" s="134" t="s">
        <v>147</v>
      </c>
      <c r="G32" s="98"/>
      <c r="H32" s="109"/>
      <c r="I32" s="108"/>
      <c r="J32" s="97"/>
      <c r="K32" s="66"/>
      <c r="L32" s="66"/>
      <c r="M32" s="66"/>
      <c r="Q32" s="11"/>
    </row>
    <row r="33" spans="1:24" s="10" customFormat="1" ht="15" customHeight="1" x14ac:dyDescent="0.25">
      <c r="A33" s="73"/>
      <c r="B33" s="98"/>
      <c r="C33" s="45"/>
      <c r="D33" s="45"/>
      <c r="E33" s="45"/>
      <c r="F33" s="136" t="s">
        <v>148</v>
      </c>
      <c r="G33" s="106"/>
      <c r="H33" s="45"/>
      <c r="I33" s="41"/>
      <c r="K33" s="66"/>
      <c r="L33" s="66"/>
      <c r="M33" s="66"/>
      <c r="Q33" s="11"/>
    </row>
    <row r="34" spans="1:24" s="10" customFormat="1" ht="15" customHeight="1" x14ac:dyDescent="0.25">
      <c r="A34" s="74"/>
      <c r="B34" s="107"/>
      <c r="C34" s="45"/>
      <c r="D34" s="45"/>
      <c r="F34" s="136" t="s">
        <v>149</v>
      </c>
      <c r="H34" s="115"/>
      <c r="I34" s="41"/>
      <c r="K34" s="31"/>
      <c r="L34" s="31"/>
      <c r="M34" s="72"/>
      <c r="Q34" s="11"/>
    </row>
    <row r="35" spans="1:24" s="10" customFormat="1" ht="15" customHeight="1" x14ac:dyDescent="0.2">
      <c r="B35" s="95"/>
      <c r="D35" s="95"/>
      <c r="F35" s="73"/>
      <c r="H35" s="45"/>
      <c r="I35" s="30"/>
      <c r="K35" s="29"/>
      <c r="L35" s="29"/>
      <c r="M35" s="73"/>
    </row>
    <row r="36" spans="1:24" s="10" customFormat="1" ht="67.5" customHeight="1" x14ac:dyDescent="0.2">
      <c r="A36" s="111"/>
      <c r="B36" s="75"/>
      <c r="C36" s="75"/>
      <c r="D36" s="75"/>
      <c r="E36" s="75"/>
      <c r="F36" s="73"/>
      <c r="J36" s="41"/>
      <c r="K36" s="41"/>
      <c r="L36" s="67"/>
      <c r="M36" s="67"/>
      <c r="N36" s="67"/>
      <c r="O36" s="67"/>
      <c r="P36" s="30"/>
      <c r="R36" s="22"/>
      <c r="U36" s="11"/>
    </row>
    <row r="37" spans="1:24" s="10" customFormat="1" ht="15" customHeight="1" x14ac:dyDescent="0.2">
      <c r="A37" s="111"/>
      <c r="B37" s="75"/>
      <c r="C37" s="75"/>
      <c r="D37" s="75"/>
      <c r="E37" s="75"/>
      <c r="F37" s="75"/>
      <c r="J37" s="41"/>
      <c r="K37" s="41"/>
      <c r="L37" s="66"/>
      <c r="M37" s="66"/>
      <c r="N37" s="66"/>
      <c r="O37" s="66"/>
      <c r="P37" s="30"/>
      <c r="R37" s="22"/>
      <c r="U37" s="11"/>
      <c r="V37" s="11"/>
      <c r="W37" s="64"/>
    </row>
    <row r="38" spans="1:24" s="10" customFormat="1" ht="15" customHeight="1" x14ac:dyDescent="0.2">
      <c r="B38" s="75"/>
      <c r="C38" s="75"/>
      <c r="D38" s="75"/>
      <c r="E38" s="75"/>
      <c r="F38" s="75"/>
      <c r="K38" s="72"/>
      <c r="O38" s="72"/>
      <c r="R38" s="22"/>
      <c r="U38" s="11"/>
      <c r="V38" s="11"/>
      <c r="W38" s="64"/>
    </row>
    <row r="39" spans="1:24" s="10" customFormat="1" ht="15" customHeight="1" x14ac:dyDescent="0.2">
      <c r="B39" s="75"/>
      <c r="C39" s="75"/>
      <c r="D39" s="75"/>
      <c r="E39" s="75"/>
      <c r="F39" s="75"/>
      <c r="K39" s="73"/>
      <c r="O39" s="73"/>
      <c r="V39" s="22"/>
    </row>
    <row r="40" spans="1:24" s="10" customFormat="1" x14ac:dyDescent="0.2">
      <c r="B40" s="75"/>
      <c r="C40" s="75"/>
      <c r="D40" s="75"/>
      <c r="E40" s="75"/>
      <c r="F40" s="75"/>
      <c r="K40" s="74"/>
      <c r="O40" s="74"/>
    </row>
    <row r="41" spans="1:24" s="10" customFormat="1" x14ac:dyDescent="0.2">
      <c r="C41" s="67"/>
      <c r="E41" s="67"/>
      <c r="K41" s="67"/>
      <c r="L41" s="67"/>
      <c r="M41" s="67"/>
      <c r="N41" s="29"/>
      <c r="R41" s="29"/>
      <c r="S41" s="63"/>
      <c r="U41" s="63"/>
    </row>
    <row r="42" spans="1:24" s="10" customFormat="1" x14ac:dyDescent="0.2">
      <c r="C42" s="67"/>
      <c r="D42" s="65"/>
      <c r="E42" s="65"/>
      <c r="F42" s="65"/>
      <c r="K42" s="65"/>
      <c r="L42" s="75"/>
      <c r="M42" s="75"/>
      <c r="N42" s="29"/>
      <c r="R42" s="29"/>
      <c r="S42" s="64"/>
      <c r="U42" s="11"/>
      <c r="V42" s="228"/>
      <c r="W42" s="228"/>
      <c r="X42" s="228"/>
    </row>
    <row r="43" spans="1:24" s="10" customFormat="1" x14ac:dyDescent="0.2">
      <c r="C43" s="35"/>
      <c r="D43" s="229"/>
      <c r="E43" s="229"/>
      <c r="F43" s="229"/>
      <c r="G43" s="229"/>
      <c r="H43" s="229"/>
      <c r="I43" s="229"/>
      <c r="J43" s="229"/>
      <c r="K43" s="229"/>
      <c r="L43" s="75"/>
      <c r="M43" s="75"/>
      <c r="N43" s="29"/>
      <c r="R43" s="29"/>
      <c r="S43" s="64"/>
      <c r="T43" s="23"/>
      <c r="U43" s="11"/>
      <c r="V43" s="217"/>
      <c r="W43" s="217"/>
      <c r="X43" s="217"/>
    </row>
    <row r="44" spans="1:24" s="10" customFormat="1" x14ac:dyDescent="0.2">
      <c r="C44" s="35"/>
      <c r="N44" s="29"/>
      <c r="R44" s="29"/>
      <c r="V44" s="217"/>
      <c r="W44" s="217"/>
      <c r="X44" s="217"/>
    </row>
  </sheetData>
  <sheetProtection algorithmName="SHA-512" hashValue="awlvdtWprXqmfFNh2/556jMrOKF4gNP/ibI/MK/6dL09rV0pIC+gLRHr9ikURcTAXFflVGj0Io8aYrFsTy7SKQ==" saltValue="Cy1GbDBsomebevHDFvN7Qg==" spinCount="100000" sheet="1" objects="1" scenarios="1"/>
  <mergeCells count="16">
    <mergeCell ref="A2:C6"/>
    <mergeCell ref="V44:X44"/>
    <mergeCell ref="A11:C11"/>
    <mergeCell ref="A12:C12"/>
    <mergeCell ref="A14:A15"/>
    <mergeCell ref="B14:C14"/>
    <mergeCell ref="D14:E14"/>
    <mergeCell ref="F14:G14"/>
    <mergeCell ref="H14:I14"/>
    <mergeCell ref="G27:H27"/>
    <mergeCell ref="G28:H28"/>
    <mergeCell ref="G29:H29"/>
    <mergeCell ref="V42:X42"/>
    <mergeCell ref="D43:K43"/>
    <mergeCell ref="V43:X43"/>
    <mergeCell ref="B32:D32"/>
  </mergeCells>
  <pageMargins left="0.98425196850393704" right="0.59055118110236227" top="1.0236220472440944" bottom="0.78740157480314965" header="0.31496062992125984" footer="0.31496062992125984"/>
  <pageSetup paperSize="32767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</vt:lpstr>
      <vt:lpstr>Cronograma</vt:lpstr>
      <vt:lpstr>Cronograma!Area_de_impressao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Michel Formentin de Oliveira</cp:lastModifiedBy>
  <cp:lastPrinted>2021-08-31T17:26:41Z</cp:lastPrinted>
  <dcterms:created xsi:type="dcterms:W3CDTF">2011-11-25T11:08:52Z</dcterms:created>
  <dcterms:modified xsi:type="dcterms:W3CDTF">2021-09-02T20:16:30Z</dcterms:modified>
</cp:coreProperties>
</file>