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ifs00sv011\Dados\DPO\CAMPUS LAJEADO\REFORMAS 2018\ADEQUAÇÃO INSTALAÇÕES ELÉTRICA E LÓGICA BLOCO S. A\ADEQUAÇÕES - PARTE  2\3. ORÇAMENTO E CRONOGRAMA\"/>
    </mc:Choice>
  </mc:AlternateContent>
  <bookViews>
    <workbookView xWindow="0" yWindow="0" windowWidth="27660" windowHeight="13185" tabRatio="874"/>
  </bookViews>
  <sheets>
    <sheet name="Orçamento EMPRESA" sheetId="8" r:id="rId1"/>
    <sheet name="Cronograma" sheetId="16" r:id="rId2"/>
  </sheets>
  <definedNames>
    <definedName name="_xlnm.Print_Area" localSheetId="1">Cronograma!$A$1:$E$49</definedName>
    <definedName name="_xlnm.Print_Area" localSheetId="0">'Orçamento EMPRESA'!$A$1:$N$85</definedName>
    <definedName name="_xlnm.Print_Titles" localSheetId="0">'Orçamento EMPRESA'!$1:$12</definedName>
  </definedNames>
  <calcPr calcId="152511"/>
</workbook>
</file>

<file path=xl/calcChain.xml><?xml version="1.0" encoding="utf-8"?>
<calcChain xmlns="http://schemas.openxmlformats.org/spreadsheetml/2006/main">
  <c r="L40" i="8" l="1"/>
  <c r="L41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J55" i="8" s="1"/>
  <c r="K56" i="8"/>
  <c r="K57" i="8"/>
  <c r="K58" i="8"/>
  <c r="K59" i="8"/>
  <c r="J59" i="8" s="1"/>
  <c r="K60" i="8"/>
  <c r="K61" i="8"/>
  <c r="K62" i="8"/>
  <c r="K63" i="8"/>
  <c r="J63" i="8" s="1"/>
  <c r="K64" i="8"/>
  <c r="J40" i="8"/>
  <c r="J41" i="8"/>
  <c r="J53" i="8"/>
  <c r="J54" i="8"/>
  <c r="J56" i="8"/>
  <c r="J57" i="8"/>
  <c r="J58" i="8"/>
  <c r="J60" i="8"/>
  <c r="J61" i="8"/>
  <c r="J62" i="8"/>
  <c r="I40" i="8"/>
  <c r="I41" i="8"/>
  <c r="I50" i="8"/>
  <c r="I53" i="8"/>
  <c r="I54" i="8"/>
  <c r="I55" i="8"/>
  <c r="I56" i="8"/>
  <c r="I57" i="8"/>
  <c r="I58" i="8"/>
  <c r="I59" i="8"/>
  <c r="I60" i="8"/>
  <c r="I61" i="8"/>
  <c r="I62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G40" i="8"/>
  <c r="G41" i="8"/>
  <c r="G42" i="8"/>
  <c r="G43" i="8"/>
  <c r="I43" i="8" s="1"/>
  <c r="G44" i="8"/>
  <c r="I44" i="8" s="1"/>
  <c r="G45" i="8"/>
  <c r="I45" i="8" s="1"/>
  <c r="G46" i="8"/>
  <c r="G47" i="8"/>
  <c r="I47" i="8" s="1"/>
  <c r="G48" i="8"/>
  <c r="I48" i="8" s="1"/>
  <c r="G49" i="8"/>
  <c r="I49" i="8" s="1"/>
  <c r="G50" i="8"/>
  <c r="G51" i="8"/>
  <c r="I51" i="8" s="1"/>
  <c r="G52" i="8"/>
  <c r="G53" i="8"/>
  <c r="G54" i="8"/>
  <c r="G55" i="8"/>
  <c r="G56" i="8"/>
  <c r="G57" i="8"/>
  <c r="G58" i="8"/>
  <c r="G59" i="8"/>
  <c r="G60" i="8"/>
  <c r="G61" i="8"/>
  <c r="G62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I52" i="8" s="1"/>
  <c r="E53" i="8"/>
  <c r="E54" i="8"/>
  <c r="E55" i="8"/>
  <c r="E56" i="8"/>
  <c r="E57" i="8"/>
  <c r="E58" i="8"/>
  <c r="E59" i="8"/>
  <c r="E60" i="8"/>
  <c r="E61" i="8"/>
  <c r="E62" i="8"/>
  <c r="J49" i="8" l="1"/>
  <c r="L49" i="8"/>
  <c r="J44" i="8"/>
  <c r="L44" i="8" s="1"/>
  <c r="L45" i="8"/>
  <c r="J45" i="8"/>
  <c r="J48" i="8"/>
  <c r="L48" i="8"/>
  <c r="J50" i="8"/>
  <c r="L50" i="8" s="1"/>
  <c r="J51" i="8"/>
  <c r="L51" i="8" s="1"/>
  <c r="J47" i="8"/>
  <c r="L47" i="8" s="1"/>
  <c r="J43" i="8"/>
  <c r="L43" i="8" s="1"/>
  <c r="I46" i="8"/>
  <c r="J46" i="8"/>
  <c r="J52" i="8"/>
  <c r="L52" i="8" s="1"/>
  <c r="I42" i="8"/>
  <c r="J42" i="8" s="1"/>
  <c r="L42" i="8" s="1"/>
  <c r="E63" i="8"/>
  <c r="G63" i="8"/>
  <c r="H63" i="8"/>
  <c r="E64" i="8"/>
  <c r="G64" i="8"/>
  <c r="H64" i="8"/>
  <c r="E65" i="8"/>
  <c r="G65" i="8"/>
  <c r="H65" i="8"/>
  <c r="K65" i="8"/>
  <c r="E66" i="8"/>
  <c r="G66" i="8"/>
  <c r="H66" i="8"/>
  <c r="K66" i="8"/>
  <c r="E67" i="8"/>
  <c r="G67" i="8"/>
  <c r="H67" i="8"/>
  <c r="K67" i="8"/>
  <c r="E69" i="8"/>
  <c r="G69" i="8"/>
  <c r="H69" i="8"/>
  <c r="K69" i="8"/>
  <c r="E70" i="8"/>
  <c r="G70" i="8"/>
  <c r="H70" i="8"/>
  <c r="K70" i="8"/>
  <c r="E71" i="8"/>
  <c r="G71" i="8"/>
  <c r="H71" i="8"/>
  <c r="K71" i="8"/>
  <c r="E72" i="8"/>
  <c r="G72" i="8"/>
  <c r="H72" i="8"/>
  <c r="K72" i="8"/>
  <c r="E73" i="8"/>
  <c r="G73" i="8"/>
  <c r="H73" i="8"/>
  <c r="K73" i="8"/>
  <c r="E74" i="8"/>
  <c r="G74" i="8"/>
  <c r="H74" i="8"/>
  <c r="K74" i="8"/>
  <c r="L15" i="8"/>
  <c r="E16" i="8"/>
  <c r="G16" i="8"/>
  <c r="H16" i="8"/>
  <c r="K16" i="8"/>
  <c r="E17" i="8"/>
  <c r="G17" i="8"/>
  <c r="H17" i="8"/>
  <c r="K17" i="8"/>
  <c r="E19" i="8"/>
  <c r="G19" i="8"/>
  <c r="H19" i="8"/>
  <c r="K19" i="8"/>
  <c r="E20" i="8"/>
  <c r="G20" i="8"/>
  <c r="H20" i="8"/>
  <c r="K20" i="8"/>
  <c r="E22" i="8"/>
  <c r="G22" i="8"/>
  <c r="H22" i="8"/>
  <c r="K22" i="8"/>
  <c r="E23" i="8"/>
  <c r="G23" i="8"/>
  <c r="H23" i="8"/>
  <c r="K23" i="8"/>
  <c r="E24" i="8"/>
  <c r="G24" i="8"/>
  <c r="H24" i="8"/>
  <c r="K24" i="8"/>
  <c r="E25" i="8"/>
  <c r="G25" i="8"/>
  <c r="H25" i="8"/>
  <c r="K25" i="8"/>
  <c r="E26" i="8"/>
  <c r="G26" i="8"/>
  <c r="H26" i="8"/>
  <c r="K26" i="8"/>
  <c r="L27" i="8"/>
  <c r="E28" i="8"/>
  <c r="G28" i="8"/>
  <c r="H28" i="8"/>
  <c r="K28" i="8"/>
  <c r="E29" i="8"/>
  <c r="G29" i="8"/>
  <c r="H29" i="8"/>
  <c r="K29" i="8"/>
  <c r="E30" i="8"/>
  <c r="G30" i="8"/>
  <c r="H30" i="8"/>
  <c r="K30" i="8"/>
  <c r="E31" i="8"/>
  <c r="G31" i="8"/>
  <c r="H31" i="8"/>
  <c r="K31" i="8"/>
  <c r="E33" i="8"/>
  <c r="G33" i="8"/>
  <c r="H33" i="8"/>
  <c r="K33" i="8"/>
  <c r="E34" i="8"/>
  <c r="G34" i="8"/>
  <c r="H34" i="8"/>
  <c r="K34" i="8"/>
  <c r="E35" i="8"/>
  <c r="G35" i="8"/>
  <c r="H35" i="8"/>
  <c r="K35" i="8"/>
  <c r="L46" i="8" l="1"/>
  <c r="I71" i="8"/>
  <c r="I69" i="8"/>
  <c r="J69" i="8" s="1"/>
  <c r="I67" i="8"/>
  <c r="J67" i="8" s="1"/>
  <c r="L67" i="8" s="1"/>
  <c r="I65" i="8"/>
  <c r="I73" i="8"/>
  <c r="J73" i="8" s="1"/>
  <c r="I74" i="8"/>
  <c r="J74" i="8" s="1"/>
  <c r="L74" i="8" s="1"/>
  <c r="I64" i="8"/>
  <c r="J64" i="8" s="1"/>
  <c r="I72" i="8"/>
  <c r="J72" i="8" s="1"/>
  <c r="I70" i="8"/>
  <c r="J70" i="8" s="1"/>
  <c r="L70" i="8" s="1"/>
  <c r="I66" i="8"/>
  <c r="J66" i="8" s="1"/>
  <c r="I63" i="8"/>
  <c r="J65" i="8"/>
  <c r="J71" i="8"/>
  <c r="L71" i="8" s="1"/>
  <c r="I23" i="8"/>
  <c r="J23" i="8" s="1"/>
  <c r="L23" i="8" s="1"/>
  <c r="I19" i="8"/>
  <c r="J19" i="8" s="1"/>
  <c r="L19" i="8" s="1"/>
  <c r="I35" i="8"/>
  <c r="J35" i="8" s="1"/>
  <c r="L35" i="8" s="1"/>
  <c r="I34" i="8"/>
  <c r="J34" i="8" s="1"/>
  <c r="L34" i="8" s="1"/>
  <c r="I33" i="8"/>
  <c r="J33" i="8" s="1"/>
  <c r="L33" i="8" s="1"/>
  <c r="I28" i="8"/>
  <c r="J28" i="8" s="1"/>
  <c r="I16" i="8"/>
  <c r="J16" i="8" s="1"/>
  <c r="I24" i="8"/>
  <c r="J24" i="8" s="1"/>
  <c r="I20" i="8"/>
  <c r="J20" i="8" s="1"/>
  <c r="I31" i="8"/>
  <c r="J31" i="8" s="1"/>
  <c r="L31" i="8" s="1"/>
  <c r="I26" i="8"/>
  <c r="J26" i="8" s="1"/>
  <c r="I25" i="8"/>
  <c r="J25" i="8" s="1"/>
  <c r="L25" i="8" s="1"/>
  <c r="I17" i="8"/>
  <c r="J17" i="8" s="1"/>
  <c r="L17" i="8" s="1"/>
  <c r="I30" i="8"/>
  <c r="J30" i="8" s="1"/>
  <c r="L30" i="8" s="1"/>
  <c r="I29" i="8"/>
  <c r="J29" i="8" s="1"/>
  <c r="I22" i="8"/>
  <c r="J22" i="8" s="1"/>
  <c r="L22" i="8" s="1"/>
  <c r="L14" i="8"/>
  <c r="L21" i="8"/>
  <c r="L18" i="8"/>
  <c r="L32" i="8"/>
  <c r="L69" i="8" l="1"/>
  <c r="L73" i="8"/>
  <c r="L72" i="8"/>
  <c r="L24" i="8"/>
  <c r="L28" i="8"/>
  <c r="L16" i="8"/>
  <c r="L26" i="8"/>
  <c r="L29" i="8"/>
  <c r="L20" i="8"/>
  <c r="E39" i="8" l="1"/>
  <c r="G39" i="8"/>
  <c r="K39" i="8"/>
  <c r="H39" i="8"/>
  <c r="I39" i="8" l="1"/>
  <c r="J39" i="8" s="1"/>
  <c r="L39" i="8" s="1"/>
  <c r="M36" i="8" s="1"/>
  <c r="K77" i="8" l="1"/>
  <c r="E12" i="16" l="1"/>
  <c r="E13" i="16"/>
  <c r="E14" i="16"/>
  <c r="E76" i="8" l="1"/>
  <c r="G76" i="8"/>
  <c r="E77" i="8"/>
  <c r="G77" i="8"/>
  <c r="H77" i="8"/>
  <c r="H76" i="8"/>
  <c r="I77" i="8" l="1"/>
  <c r="J77" i="8" s="1"/>
  <c r="L77" i="8" s="1"/>
  <c r="I76" i="8"/>
  <c r="J76" i="8" s="1"/>
  <c r="L76" i="8" s="1"/>
  <c r="M75" i="8" l="1"/>
  <c r="B14" i="16" s="1"/>
  <c r="D14" i="16" s="1"/>
  <c r="B13" i="16" l="1"/>
  <c r="D13" i="16" s="1"/>
  <c r="M13" i="8"/>
  <c r="B12" i="16" l="1"/>
  <c r="D12" i="16" s="1"/>
  <c r="D16" i="16" s="1"/>
  <c r="M78" i="8"/>
  <c r="D15" i="16" s="1"/>
  <c r="B15" i="16" l="1"/>
  <c r="B16" i="16" s="1"/>
  <c r="C15" i="16" l="1"/>
  <c r="C16" i="16" l="1"/>
  <c r="E15" i="16"/>
</calcChain>
</file>

<file path=xl/sharedStrings.xml><?xml version="1.0" encoding="utf-8"?>
<sst xmlns="http://schemas.openxmlformats.org/spreadsheetml/2006/main" count="162" uniqueCount="109">
  <si>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</si>
  <si>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</si>
  <si>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</si>
  <si>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</si>
  <si>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</si>
  <si>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</si>
  <si>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</si>
  <si>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</si>
  <si>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</si>
  <si>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18. SERVIÇOS COMPLEMENTARES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</si>
  <si>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</si>
  <si>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</si>
  <si>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</si>
  <si>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</si>
  <si>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</si>
  <si>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</si>
  <si>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</si>
  <si>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r>
      <t xml:space="preserve">Cliente: </t>
    </r>
    <r>
      <rPr>
        <sz val="12"/>
        <color indexed="8"/>
        <rFont val="Arial"/>
        <family val="2"/>
      </rPr>
      <t>Instituto Federal Sul-Rio-Grandense</t>
    </r>
  </si>
  <si>
    <t>BDI =</t>
  </si>
  <si>
    <t>ITEM</t>
  </si>
  <si>
    <t>TOTAL</t>
  </si>
  <si>
    <t>VALOR</t>
  </si>
  <si>
    <t>Total  da Etapa</t>
  </si>
  <si>
    <t>Total Acumulado</t>
  </si>
  <si>
    <t>30 dias</t>
  </si>
  <si>
    <t>Inst. Fed. de Educ., Ciencia e Tecnol. Sul-rio-grandense</t>
  </si>
  <si>
    <t>CNPJ 10.729.992/0001-46</t>
  </si>
  <si>
    <t xml:space="preserve"> email: dpo@ifsul.edu.br / dpo_cproj@ifsul.edu.br</t>
  </si>
  <si>
    <t>M2</t>
  </si>
  <si>
    <t>UN</t>
  </si>
  <si>
    <t>18. 5. LIMPEZA E ENTREGA DA OBRA</t>
  </si>
  <si>
    <t>.1  LIMPEZA FINAL DA OBRA</t>
  </si>
  <si>
    <t>M</t>
  </si>
  <si>
    <t xml:space="preserve">Rua Gonçalves Chaves, 3218, Centro - Pelotas - Fone 53 - 3026-6211 / 3026-6210  </t>
  </si>
  <si>
    <t>DADOS DA EMPRESA</t>
  </si>
  <si>
    <t>INCLUIR LOGOTIPO DA EMPRESA</t>
  </si>
  <si>
    <t>Local e Data</t>
  </si>
  <si>
    <t>Nome do Profissional Responsável</t>
  </si>
  <si>
    <t>Especificação do Cargo/função</t>
  </si>
  <si>
    <t>N° do CREA ou CAU</t>
  </si>
  <si>
    <t>10. INSTALAÇÕES ELÉTRICAS</t>
  </si>
  <si>
    <t xml:space="preserve"> 10. 1. INSTALAÇÕES ELÉTRICAS DE BAIXA TENSÃO</t>
  </si>
  <si>
    <t xml:space="preserve"> 10. 1. 3. CONDUTORES</t>
  </si>
  <si>
    <t xml:space="preserve"> 10.1.4. ELETRODUTOS E ACESSÓRIOS</t>
  </si>
  <si>
    <t xml:space="preserve"> 10.1.5. QUADROS DE CARGA</t>
  </si>
  <si>
    <t xml:space="preserve"> 10.1.6. DISJUNTORES</t>
  </si>
  <si>
    <t>10.  INSTALAÇÕES ELÉTRICAS</t>
  </si>
  <si>
    <t>18.  SERVIÇOS COMPLEMENTARES</t>
  </si>
  <si>
    <r>
      <t>Obra:</t>
    </r>
    <r>
      <rPr>
        <sz val="12"/>
        <color indexed="8"/>
        <rFont val="Arial"/>
        <family val="2"/>
      </rPr>
      <t xml:space="preserve"> Adequação das Instalações Elétricas e Lógicas do Bloco Sala de Aula - Câmpus Lajeado</t>
    </r>
  </si>
  <si>
    <r>
      <t xml:space="preserve">Endereço: </t>
    </r>
    <r>
      <rPr>
        <sz val="12"/>
        <color indexed="8"/>
        <rFont val="Arial"/>
        <family val="2"/>
      </rPr>
      <t>Rua João Goulart, 2150 - Bairro Olarias</t>
    </r>
  </si>
  <si>
    <r>
      <t xml:space="preserve">Cidade: </t>
    </r>
    <r>
      <rPr>
        <sz val="12"/>
        <color indexed="8"/>
        <rFont val="Arial"/>
        <family val="2"/>
      </rPr>
      <t>Lajeado - RS</t>
    </r>
  </si>
  <si>
    <t xml:space="preserve"> 10. 1. 2. INTERRUPTORES, TOMADAS E ACESSÓRIOS</t>
  </si>
  <si>
    <t>.1  TOMADA INDUSTRIAL 3P+T - 32A - 500V</t>
  </si>
  <si>
    <t>.2  PLUG INDUSTRIAL 3P+T - 32A - 500V</t>
  </si>
  <si>
    <t>.1  CABO ISOLADO FLEXIVEL 2.5mm2 (12AWG)</t>
  </si>
  <si>
    <t>.2  CABO ISOLADO FLEXIVEL 4.0MM2 (10AWG)</t>
  </si>
  <si>
    <t>.1  ELETRODUTO PVC RIGIDO ROSCAVEL 3/4" (19MM)</t>
  </si>
  <si>
    <t>.2  CURVA 90 ELETRODUTO PVC RIGIDO ROSCAVEL 3/4"(19MM)</t>
  </si>
  <si>
    <t>.3  CURVA 90 ELETRODUTO PVC RIGIDO ROSCAVEL 1" (25MM)</t>
  </si>
  <si>
    <t>.4  ABRAÇADEIRA AÇO ZINC. TIPO D C/TRAVA P/ELETR.  3/4" (19MM)</t>
  </si>
  <si>
    <t>.5  CONJ. PARAFUSO + BUCHA DE NYLON S-8</t>
  </si>
  <si>
    <t>.1  DISJUNTOR MONOPOLAR 16A</t>
  </si>
  <si>
    <t>.2  DISJUNTOR TRIPOLAR 20A</t>
  </si>
  <si>
    <t>10. 1. 7. CAIXAS DE PASSAGEM</t>
  </si>
  <si>
    <t>.1  CAIXA CONDULETE PVC 3/4" C/TAMPA CEGA</t>
  </si>
  <si>
    <t>.2  CAIXA CONDULETE PVC 3/4" C/DUAS TOMADAS</t>
  </si>
  <si>
    <t>.3  CONJ. PARAFUSO + BUCHA DE NYLON S-8</t>
  </si>
  <si>
    <t>11. INSTALAÇÕES LÓGICA/TELEFÔNICA</t>
  </si>
  <si>
    <t>11. 2. INSTALAÇÕES DE INFORMÁTICA</t>
  </si>
  <si>
    <t>11. 2. 1. TOMADAS E CAIXAS DE PASSAGEM</t>
  </si>
  <si>
    <t>.1  CAIXA CONDULETE 25MM C/TAMPA CEGA</t>
  </si>
  <si>
    <t>.2  TAMPA P/ CONDULETE 25MM P/ DOIS RJ-45</t>
  </si>
  <si>
    <t>11. 2. 3. ELETRODUTOS E ACESSÓRIOS</t>
  </si>
  <si>
    <t>.1  ELETRODUTO PVC RIGIDO ROSCAVEL 1" (25MM)</t>
  </si>
  <si>
    <t>.2  CURVA 90 ELETRODUTO PVC RIGIDO ROSCAVEL 1" (25MM)</t>
  </si>
  <si>
    <t>.3  ABRAÇADEIRA AÇO ZINC. TIPO D C/TRAVA P/ELETR. 1" (25MM)</t>
  </si>
  <si>
    <t>.4  CONJ. PARAFUSO + BUCHA DE NYLON S-8</t>
  </si>
  <si>
    <t>11. 2. 5. ELETROCALHAS E ACESSORIOS</t>
  </si>
  <si>
    <t>.1  ELETROCALHA PERFURADA, ZINCADA 100X50MM</t>
  </si>
  <si>
    <t>.2  TE ELETROCALHA PERF. HORIZONTAL 100X50MM</t>
  </si>
  <si>
    <t>.3  DIVISOR P/ ELETROCALHA 50X3000MM</t>
  </si>
  <si>
    <t>.4  MÃO FRANCESA P/ CALHA 100x50mm</t>
  </si>
  <si>
    <t>.5  VERGALHÃO ROSQUEAVEL 3/8", BARRA C/ 6 METROS</t>
  </si>
  <si>
    <t>.6  GANCHO DE SUSPENSÃO VERTICAL P/ CALHA 100X50MM</t>
  </si>
  <si>
    <t>.7  CANTONEIRA ZZ</t>
  </si>
  <si>
    <t>.8  PARAFUSO CABEÇA LENTILHA 3/8"</t>
  </si>
  <si>
    <t>.9  PORCA SEXTAVADA 3/8"</t>
  </si>
  <si>
    <t>.10  ARRUELA DE PRESSÃO 3/8"</t>
  </si>
  <si>
    <t>.11  CONJ. PARAFUSO + BUCHA DE NYLON S-8</t>
  </si>
  <si>
    <t>11. 2. 8. ACESSÓRIOS E ACABAMENTOS</t>
  </si>
  <si>
    <t>.1  COLUNA PLUS LIGTH 3,0MTS BEGE LISA - DUTOTEC</t>
  </si>
  <si>
    <t>.2  LUVA DE ARREMATE COLUNA PLUS BG</t>
  </si>
  <si>
    <t>.3  PORTA EQP SLIM 3RJ45 KEYS C/ COLAR BG</t>
  </si>
  <si>
    <t>.4  PORTA EQP SLIM 3TOM KEYS C/COLAR BG</t>
  </si>
  <si>
    <t>.5  TOMADA PEZZI BLK 10A 3P - NBR - BRANCA</t>
  </si>
  <si>
    <t>.6  CONECTOR RJ45 CAT 06 90º BR KEYSTONE</t>
  </si>
  <si>
    <t>MÊS / ANO</t>
  </si>
  <si>
    <t>11.  INSTALAÇÕES LÓGICATELEFÔNICA</t>
  </si>
  <si>
    <t>.1  CENTRO DISTRIBUICAO DE SOBREPOR C/ 6 DISJ.</t>
  </si>
  <si>
    <t>11. 2. 2. CABOS</t>
  </si>
  <si>
    <t>.1  CABO DE REDE UTP CAT-6</t>
  </si>
  <si>
    <t>.2  PATCH CORD CAT-6, C/ 1,5M</t>
  </si>
  <si>
    <t>.3  PATCH CORD CAT-6, C/ 3,0M</t>
  </si>
  <si>
    <t>11. 2. 4. DISTRIBUIDOR E ACESSORIOS</t>
  </si>
  <si>
    <t>.1  RACK DE PAREDE 12U</t>
  </si>
  <si>
    <t>.2  PATCH PANEL 24 PORTAS CAT-6</t>
  </si>
  <si>
    <t>.3  FRENTE FALSA 1U</t>
  </si>
  <si>
    <t>.4  GUIA DE CABOS 1U</t>
  </si>
  <si>
    <t>.5  PORCA GAIOLA+PARAF. M5 KIT C/ 100PÇ (P/RACK)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</si>
</sst>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&quot;R$&quot;\ #,##0.00;\-&quot;R$&quot;\ 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&quot;R$&quot;\ #,##0.00"/>
  </numFmts>
  <fonts count="22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3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12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10" fontId="3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164" fontId="7" fillId="0" borderId="1" xfId="1" quotePrefix="1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1" quotePrefix="1" applyNumberFormat="1" applyFont="1" applyFill="1" applyBorder="1" applyAlignment="1" applyProtection="1">
      <alignment horizontal="center" vertical="center" wrapText="1"/>
    </xf>
    <xf numFmtId="164" fontId="11" fillId="0" borderId="1" xfId="1" quotePrefix="1" applyNumberFormat="1" applyFont="1" applyFill="1" applyBorder="1" applyAlignment="1" applyProtection="1">
      <alignment horizontal="center" vertical="center" wrapText="1"/>
    </xf>
    <xf numFmtId="10" fontId="11" fillId="0" borderId="1" xfId="1" applyNumberFormat="1" applyFont="1" applyFill="1" applyBorder="1" applyAlignment="1" applyProtection="1">
      <alignment horizontal="center" vertical="center" wrapText="1"/>
    </xf>
    <xf numFmtId="167" fontId="10" fillId="0" borderId="1" xfId="0" quotePrefix="1" applyNumberFormat="1" applyFont="1" applyFill="1" applyBorder="1" applyAlignment="1" applyProtection="1">
      <alignment horizontal="center" vertical="center" wrapText="1"/>
    </xf>
    <xf numFmtId="43" fontId="3" fillId="0" borderId="0" xfId="0" applyNumberFormat="1" applyFont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0" xfId="0" applyFont="1" applyBorder="1" applyProtection="1"/>
    <xf numFmtId="0" fontId="8" fillId="0" borderId="0" xfId="0" applyFont="1" applyFill="1" applyBorder="1" applyAlignment="1" applyProtection="1">
      <alignment vertical="top" wrapText="1"/>
    </xf>
    <xf numFmtId="0" fontId="3" fillId="0" borderId="0" xfId="0" applyFont="1" applyProtection="1"/>
    <xf numFmtId="10" fontId="7" fillId="0" borderId="1" xfId="1" quotePrefix="1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/>
    <xf numFmtId="0" fontId="7" fillId="0" borderId="3" xfId="0" applyFont="1" applyBorder="1" applyAlignment="1" applyProtection="1">
      <alignment horizontal="center"/>
    </xf>
    <xf numFmtId="167" fontId="9" fillId="0" borderId="1" xfId="0" applyNumberFormat="1" applyFont="1" applyFill="1" applyBorder="1" applyAlignment="1" applyProtection="1">
      <alignment horizontal="center" vertical="center" wrapText="1"/>
    </xf>
    <xf numFmtId="10" fontId="7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/>
    </xf>
    <xf numFmtId="10" fontId="7" fillId="0" borderId="0" xfId="0" applyNumberFormat="1" applyFont="1" applyProtection="1"/>
    <xf numFmtId="10" fontId="3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167" fontId="1" fillId="0" borderId="0" xfId="1" applyNumberFormat="1" applyFont="1" applyFill="1"/>
    <xf numFmtId="0" fontId="7" fillId="0" borderId="0" xfId="0" applyFont="1" applyAlignment="1"/>
    <xf numFmtId="4" fontId="3" fillId="0" borderId="0" xfId="0" applyNumberFormat="1" applyFont="1"/>
    <xf numFmtId="4" fontId="6" fillId="2" borderId="1" xfId="2" applyNumberFormat="1" applyFont="1" applyFill="1" applyBorder="1" applyProtection="1"/>
    <xf numFmtId="4" fontId="3" fillId="0" borderId="1" xfId="2" applyNumberFormat="1" applyFont="1" applyFill="1" applyBorder="1" applyAlignment="1" applyProtection="1">
      <alignment horizontal="right" vertical="top"/>
    </xf>
    <xf numFmtId="4" fontId="14" fillId="0" borderId="0" xfId="0" applyNumberFormat="1" applyFont="1"/>
    <xf numFmtId="4" fontId="2" fillId="0" borderId="0" xfId="1" applyNumberFormat="1" applyFont="1" applyFill="1"/>
    <xf numFmtId="4" fontId="3" fillId="0" borderId="0" xfId="0" applyNumberFormat="1" applyFont="1" applyAlignment="1">
      <alignment horizontal="center"/>
    </xf>
    <xf numFmtId="4" fontId="5" fillId="0" borderId="2" xfId="0" applyNumberFormat="1" applyFont="1" applyFill="1" applyBorder="1" applyAlignment="1" applyProtection="1">
      <alignment horizontal="right" vertical="top"/>
      <protection locked="0"/>
    </xf>
    <xf numFmtId="4" fontId="6" fillId="2" borderId="1" xfId="2" applyNumberFormat="1" applyFont="1" applyFill="1" applyBorder="1" applyAlignment="1" applyProtection="1">
      <alignment horizontal="center"/>
    </xf>
    <xf numFmtId="4" fontId="6" fillId="2" borderId="1" xfId="2" applyNumberFormat="1" applyFont="1" applyFill="1" applyBorder="1" applyProtection="1">
      <protection locked="0"/>
    </xf>
    <xf numFmtId="4" fontId="5" fillId="0" borderId="1" xfId="1" applyNumberFormat="1" applyFont="1" applyFill="1" applyBorder="1" applyProtection="1"/>
    <xf numFmtId="4" fontId="3" fillId="0" borderId="1" xfId="0" applyNumberFormat="1" applyFont="1" applyFill="1" applyBorder="1" applyAlignment="1" applyProtection="1">
      <alignment horizontal="right" vertical="top"/>
      <protection locked="0"/>
    </xf>
    <xf numFmtId="4" fontId="5" fillId="2" borderId="1" xfId="0" applyNumberFormat="1" applyFont="1" applyFill="1" applyBorder="1" applyAlignment="1" applyProtection="1">
      <alignment horizontal="left" vertical="top"/>
    </xf>
    <xf numFmtId="4" fontId="5" fillId="2" borderId="1" xfId="0" applyNumberFormat="1" applyFont="1" applyFill="1" applyBorder="1" applyAlignment="1" applyProtection="1">
      <alignment horizontal="center" vertical="top"/>
    </xf>
    <xf numFmtId="4" fontId="1" fillId="0" borderId="0" xfId="1" applyNumberFormat="1" applyFont="1" applyFill="1"/>
    <xf numFmtId="0" fontId="16" fillId="0" borderId="0" xfId="0" applyFont="1" applyProtection="1">
      <protection locked="0"/>
    </xf>
    <xf numFmtId="0" fontId="3" fillId="0" borderId="0" xfId="0" applyFont="1" applyAlignment="1" applyProtection="1">
      <alignment horizontal="center"/>
    </xf>
    <xf numFmtId="0" fontId="11" fillId="0" borderId="0" xfId="0" applyFont="1" applyFill="1" applyAlignment="1" applyProtection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" fontId="14" fillId="0" borderId="0" xfId="0" applyNumberFormat="1" applyFont="1" applyProtection="1">
      <protection locked="0"/>
    </xf>
    <xf numFmtId="0" fontId="7" fillId="0" borderId="0" xfId="0" applyFont="1" applyFill="1" applyAlignment="1" applyProtection="1">
      <alignment horizontal="center"/>
    </xf>
    <xf numFmtId="4" fontId="20" fillId="0" borderId="0" xfId="0" applyNumberFormat="1" applyFont="1" applyProtection="1">
      <protection locked="0"/>
    </xf>
    <xf numFmtId="4" fontId="3" fillId="0" borderId="0" xfId="0" applyNumberFormat="1" applyFont="1" applyProtection="1">
      <protection locked="0"/>
    </xf>
    <xf numFmtId="4" fontId="15" fillId="0" borderId="0" xfId="0" applyNumberFormat="1" applyFont="1" applyAlignment="1" applyProtection="1">
      <alignment horizontal="center"/>
      <protection locked="0"/>
    </xf>
    <xf numFmtId="4" fontId="14" fillId="0" borderId="0" xfId="0" applyNumberFormat="1" applyFont="1" applyAlignment="1" applyProtection="1">
      <alignment horizontal="center"/>
      <protection locked="0"/>
    </xf>
    <xf numFmtId="10" fontId="21" fillId="0" borderId="4" xfId="0" applyNumberFormat="1" applyFont="1" applyFill="1" applyBorder="1" applyAlignment="1" applyProtection="1">
      <alignment horizontal="center" vertical="top"/>
      <protection locked="0"/>
    </xf>
    <xf numFmtId="0" fontId="1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right" vertical="top"/>
    </xf>
    <xf numFmtId="4" fontId="3" fillId="0" borderId="1" xfId="0" applyNumberFormat="1" applyFont="1" applyFill="1" applyBorder="1" applyAlignment="1" applyProtection="1">
      <alignment horizontal="left" vertical="top"/>
    </xf>
    <xf numFmtId="0" fontId="3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Border="1" applyProtection="1"/>
    <xf numFmtId="0" fontId="3" fillId="0" borderId="1" xfId="0" applyFont="1" applyFill="1" applyBorder="1" applyAlignment="1" applyProtection="1">
      <alignment horizontal="left" vertical="top" wrapText="1"/>
    </xf>
    <xf numFmtId="0" fontId="3" fillId="0" borderId="0" xfId="0" applyFont="1" applyFill="1"/>
    <xf numFmtId="4" fontId="3" fillId="0" borderId="1" xfId="0" applyNumberFormat="1" applyFont="1" applyBorder="1" applyProtection="1">
      <protection locked="0"/>
    </xf>
    <xf numFmtId="4" fontId="5" fillId="2" borderId="1" xfId="0" applyNumberFormat="1" applyFont="1" applyFill="1" applyBorder="1" applyAlignment="1" applyProtection="1">
      <alignment horizontal="center" vertical="top"/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Fill="1" applyBorder="1" applyAlignment="1" applyProtection="1">
      <alignment horizontal="left" vertical="top"/>
      <protection locked="0"/>
    </xf>
    <xf numFmtId="4" fontId="3" fillId="0" borderId="0" xfId="0" applyNumberFormat="1" applyFont="1" applyFill="1" applyBorder="1" applyAlignment="1" applyProtection="1">
      <alignment horizontal="left" vertical="top"/>
      <protection locked="0"/>
    </xf>
    <xf numFmtId="4" fontId="5" fillId="0" borderId="0" xfId="0" applyNumberFormat="1" applyFont="1" applyFill="1" applyBorder="1" applyAlignment="1" applyProtection="1">
      <alignment vertical="top"/>
      <protection locked="0"/>
    </xf>
    <xf numFmtId="0" fontId="0" fillId="0" borderId="0" xfId="0" applyProtection="1"/>
    <xf numFmtId="0" fontId="0" fillId="0" borderId="1" xfId="0" applyBorder="1" applyProtection="1"/>
    <xf numFmtId="0" fontId="3" fillId="0" borderId="1" xfId="3" applyBorder="1" applyProtection="1"/>
    <xf numFmtId="10" fontId="7" fillId="0" borderId="1" xfId="2" applyNumberFormat="1" applyFont="1" applyFill="1" applyBorder="1" applyAlignment="1" applyProtection="1">
      <alignment horizontal="center" vertical="top"/>
    </xf>
    <xf numFmtId="165" fontId="6" fillId="2" borderId="1" xfId="2" applyFont="1" applyFill="1" applyBorder="1" applyProtection="1"/>
    <xf numFmtId="4" fontId="5" fillId="0" borderId="0" xfId="0" applyNumberFormat="1" applyFont="1" applyFill="1" applyBorder="1" applyAlignment="1" applyProtection="1">
      <alignment vertical="top"/>
    </xf>
    <xf numFmtId="0" fontId="6" fillId="0" borderId="0" xfId="0" applyFont="1" applyProtection="1">
      <protection locked="0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top"/>
      <protection locked="0"/>
    </xf>
    <xf numFmtId="0" fontId="5" fillId="0" borderId="14" xfId="0" applyFont="1" applyFill="1" applyBorder="1" applyAlignment="1" applyProtection="1">
      <alignment horizontal="left" vertical="top"/>
      <protection locked="0"/>
    </xf>
    <xf numFmtId="0" fontId="5" fillId="0" borderId="4" xfId="0" applyFont="1" applyFill="1" applyBorder="1" applyAlignment="1" applyProtection="1">
      <alignment horizontal="left" vertical="top"/>
      <protection locked="0"/>
    </xf>
    <xf numFmtId="0" fontId="5" fillId="0" borderId="1" xfId="0" applyFont="1" applyFill="1" applyBorder="1" applyAlignment="1" applyProtection="1">
      <alignment horizontal="left" vertical="top"/>
      <protection locked="0"/>
    </xf>
    <xf numFmtId="0" fontId="5" fillId="0" borderId="6" xfId="0" applyFont="1" applyFill="1" applyBorder="1" applyAlignment="1" applyProtection="1">
      <alignment horizontal="left" vertical="top"/>
      <protection locked="0"/>
    </xf>
    <xf numFmtId="4" fontId="5" fillId="0" borderId="2" xfId="0" applyNumberFormat="1" applyFont="1" applyFill="1" applyBorder="1" applyAlignment="1" applyProtection="1">
      <alignment horizontal="left" vertical="top"/>
      <protection locked="0"/>
    </xf>
    <xf numFmtId="4" fontId="5" fillId="0" borderId="14" xfId="0" applyNumberFormat="1" applyFont="1" applyFill="1" applyBorder="1" applyAlignment="1" applyProtection="1">
      <alignment horizontal="left" vertical="top"/>
      <protection locked="0"/>
    </xf>
    <xf numFmtId="4" fontId="5" fillId="0" borderId="4" xfId="0" applyNumberFormat="1" applyFont="1" applyFill="1" applyBorder="1" applyAlignment="1" applyProtection="1">
      <alignment horizontal="left" vertical="top"/>
      <protection locked="0"/>
    </xf>
    <xf numFmtId="4" fontId="2" fillId="0" borderId="6" xfId="1" applyNumberFormat="1" applyFont="1" applyFill="1" applyBorder="1" applyAlignment="1" applyProtection="1">
      <alignment horizontal="center" vertical="center" wrapText="1"/>
    </xf>
    <xf numFmtId="4" fontId="2" fillId="0" borderId="7" xfId="1" applyNumberFormat="1" applyFont="1" applyFill="1" applyBorder="1" applyAlignment="1" applyProtection="1">
      <alignment horizontal="center" vertical="center" wrapText="1"/>
    </xf>
    <xf numFmtId="4" fontId="2" fillId="0" borderId="5" xfId="1" applyNumberFormat="1" applyFont="1" applyFill="1" applyBorder="1" applyAlignment="1" applyProtection="1">
      <alignment horizontal="center" vertical="center" wrapText="1"/>
    </xf>
    <xf numFmtId="4" fontId="3" fillId="0" borderId="6" xfId="0" applyNumberFormat="1" applyFont="1" applyFill="1" applyBorder="1" applyAlignment="1" applyProtection="1">
      <alignment horizontal="center" vertical="center" wrapText="1"/>
    </xf>
    <xf numFmtId="4" fontId="3" fillId="0" borderId="5" xfId="0" applyNumberFormat="1" applyFont="1" applyFill="1" applyBorder="1" applyAlignment="1" applyProtection="1">
      <alignment horizontal="center" vertical="center" wrapText="1"/>
    </xf>
    <xf numFmtId="4" fontId="3" fillId="3" borderId="6" xfId="0" applyNumberFormat="1" applyFont="1" applyFill="1" applyBorder="1" applyAlignment="1" applyProtection="1">
      <alignment horizontal="center" vertical="center" wrapText="1"/>
    </xf>
    <xf numFmtId="4" fontId="3" fillId="3" borderId="5" xfId="0" applyNumberFormat="1" applyFont="1" applyFill="1" applyBorder="1" applyAlignment="1" applyProtection="1">
      <alignment horizontal="center" vertical="center" wrapText="1"/>
    </xf>
    <xf numFmtId="4" fontId="3" fillId="3" borderId="7" xfId="0" applyNumberFormat="1" applyFont="1" applyFill="1" applyBorder="1" applyAlignment="1" applyProtection="1">
      <alignment horizontal="center" vertical="center" wrapText="1"/>
    </xf>
    <xf numFmtId="10" fontId="3" fillId="3" borderId="7" xfId="0" applyNumberFormat="1" applyFont="1" applyFill="1" applyBorder="1" applyAlignment="1" applyProtection="1">
      <alignment horizontal="center" vertical="center" wrapText="1"/>
    </xf>
    <xf numFmtId="10" fontId="3" fillId="3" borderId="5" xfId="0" applyNumberFormat="1" applyFont="1" applyFill="1" applyBorder="1" applyAlignment="1" applyProtection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7" xfId="0" applyFont="1" applyBorder="1" applyProtection="1"/>
    <xf numFmtId="0" fontId="3" fillId="0" borderId="5" xfId="0" applyFont="1" applyBorder="1" applyProtection="1"/>
    <xf numFmtId="4" fontId="3" fillId="0" borderId="6" xfId="0" applyNumberFormat="1" applyFont="1" applyFill="1" applyBorder="1" applyAlignment="1" applyProtection="1">
      <alignment horizontal="center" vertical="center"/>
    </xf>
    <xf numFmtId="4" fontId="3" fillId="0" borderId="7" xfId="0" applyNumberFormat="1" applyFont="1" applyFill="1" applyBorder="1" applyAlignment="1" applyProtection="1">
      <alignment horizontal="center" vertical="center"/>
    </xf>
    <xf numFmtId="4" fontId="3" fillId="0" borderId="5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</xf>
    <xf numFmtId="0" fontId="5" fillId="2" borderId="9" xfId="0" applyFont="1" applyFill="1" applyBorder="1" applyAlignment="1" applyProtection="1">
      <alignment horizontal="center" vertical="top"/>
    </xf>
    <xf numFmtId="0" fontId="5" fillId="2" borderId="10" xfId="0" applyFont="1" applyFill="1" applyBorder="1" applyAlignment="1" applyProtection="1">
      <alignment horizontal="center" vertical="top"/>
    </xf>
    <xf numFmtId="0" fontId="5" fillId="2" borderId="11" xfId="0" applyFont="1" applyFill="1" applyBorder="1" applyAlignment="1" applyProtection="1">
      <alignment horizontal="center" vertical="top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2" fontId="17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horizontal="center"/>
    </xf>
    <xf numFmtId="0" fontId="7" fillId="0" borderId="0" xfId="0" applyFont="1" applyAlignment="1">
      <alignment horizontal="center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</cellXfs>
  <cellStyles count="4">
    <cellStyle name="Moeda" xfId="1" builtinId="4"/>
    <cellStyle name="Normal" xfId="0" builtinId="0"/>
    <cellStyle name="Normal 2" xfId="3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3"/>
  <sheetViews>
    <sheetView showZeros="0" tabSelected="1" zoomScale="91" zoomScaleNormal="91" zoomScaleSheetLayoutView="95" workbookViewId="0">
      <selection activeCell="A55" sqref="A55"/>
    </sheetView>
  </sheetViews>
  <sheetFormatPr defaultColWidth="12.7109375" defaultRowHeight="12.75" x14ac:dyDescent="0.2"/>
  <cols>
    <col min="1" max="1" width="103.5703125" style="1" bestFit="1" customWidth="1"/>
    <col min="2" max="2" width="10.28515625" style="40" customWidth="1"/>
    <col min="3" max="3" width="3.85546875" style="40" customWidth="1"/>
    <col min="4" max="4" width="12.28515625" style="35" customWidth="1"/>
    <col min="5" max="5" width="12.85546875" style="35" bestFit="1" customWidth="1"/>
    <col min="6" max="6" width="12" style="35" customWidth="1"/>
    <col min="7" max="7" width="12.7109375" style="35" bestFit="1" customWidth="1"/>
    <col min="8" max="8" width="12.5703125" style="35" customWidth="1"/>
    <col min="9" max="9" width="12.7109375" style="35" bestFit="1" customWidth="1"/>
    <col min="10" max="10" width="12.28515625" style="35" customWidth="1"/>
    <col min="11" max="11" width="9.7109375" style="4" customWidth="1"/>
    <col min="12" max="12" width="13.28515625" style="35" customWidth="1"/>
    <col min="13" max="13" width="25.42578125" style="39" bestFit="1" customWidth="1"/>
    <col min="14" max="14" width="12.7109375" style="1"/>
    <col min="15" max="15" width="13.7109375" style="1" bestFit="1" customWidth="1"/>
    <col min="16" max="16384" width="12.7109375" style="1"/>
  </cols>
  <sheetData>
    <row r="1" spans="1:15" ht="41.25" customHeight="1" x14ac:dyDescent="0.2">
      <c r="B1" s="35"/>
      <c r="C1" s="35"/>
    </row>
    <row r="2" spans="1:15" x14ac:dyDescent="0.2">
      <c r="A2" s="49" t="s">
        <v>34</v>
      </c>
      <c r="B2" s="35"/>
      <c r="C2" s="35"/>
    </row>
    <row r="3" spans="1:15" x14ac:dyDescent="0.2">
      <c r="A3" s="49" t="s">
        <v>34</v>
      </c>
      <c r="B3" s="35"/>
      <c r="C3" s="35"/>
    </row>
    <row r="4" spans="1:15" x14ac:dyDescent="0.2">
      <c r="B4" s="35"/>
      <c r="C4" s="35"/>
    </row>
    <row r="5" spans="1:15" ht="11.25" customHeight="1" x14ac:dyDescent="0.2"/>
    <row r="6" spans="1:15" x14ac:dyDescent="0.2">
      <c r="A6" s="81" t="s">
        <v>14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3"/>
    </row>
    <row r="7" spans="1:15" x14ac:dyDescent="0.2">
      <c r="A7" s="84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6"/>
    </row>
    <row r="8" spans="1:15" s="3" customFormat="1" ht="15.75" x14ac:dyDescent="0.2">
      <c r="A8" s="87" t="s">
        <v>48</v>
      </c>
      <c r="B8" s="88"/>
      <c r="C8" s="88"/>
      <c r="D8" s="88"/>
      <c r="E8" s="89"/>
      <c r="F8" s="90" t="s">
        <v>49</v>
      </c>
      <c r="G8" s="90"/>
      <c r="H8" s="90"/>
      <c r="I8" s="90"/>
      <c r="J8" s="91"/>
      <c r="K8" s="91"/>
      <c r="L8" s="90"/>
      <c r="M8" s="90"/>
    </row>
    <row r="9" spans="1:15" s="3" customFormat="1" ht="15.75" x14ac:dyDescent="0.2">
      <c r="A9" s="87" t="s">
        <v>17</v>
      </c>
      <c r="B9" s="88"/>
      <c r="C9" s="88"/>
      <c r="D9" s="88"/>
      <c r="E9" s="89"/>
      <c r="F9" s="92" t="s">
        <v>50</v>
      </c>
      <c r="G9" s="93"/>
      <c r="H9" s="93"/>
      <c r="I9" s="94"/>
      <c r="J9" s="41" t="s">
        <v>18</v>
      </c>
      <c r="K9" s="60"/>
      <c r="L9" s="80"/>
      <c r="M9" s="49" t="s">
        <v>96</v>
      </c>
    </row>
    <row r="10" spans="1:15" x14ac:dyDescent="0.2">
      <c r="A10" s="108" t="s">
        <v>4</v>
      </c>
      <c r="B10" s="111" t="s">
        <v>5</v>
      </c>
      <c r="C10" s="111" t="s">
        <v>6</v>
      </c>
      <c r="D10" s="98" t="s">
        <v>1</v>
      </c>
      <c r="E10" s="98"/>
      <c r="F10" s="105" t="s">
        <v>2</v>
      </c>
      <c r="G10" s="105"/>
      <c r="H10" s="100" t="s">
        <v>0</v>
      </c>
      <c r="I10" s="100" t="s">
        <v>11</v>
      </c>
      <c r="J10" s="118" t="s">
        <v>3</v>
      </c>
      <c r="K10" s="119"/>
      <c r="L10" s="100" t="s">
        <v>15</v>
      </c>
      <c r="M10" s="95" t="s">
        <v>16</v>
      </c>
    </row>
    <row r="11" spans="1:15" x14ac:dyDescent="0.2">
      <c r="A11" s="109"/>
      <c r="B11" s="112"/>
      <c r="C11" s="112"/>
      <c r="D11" s="98" t="s">
        <v>12</v>
      </c>
      <c r="E11" s="100" t="s">
        <v>13</v>
      </c>
      <c r="F11" s="100" t="s">
        <v>12</v>
      </c>
      <c r="G11" s="100" t="s">
        <v>13</v>
      </c>
      <c r="H11" s="102"/>
      <c r="I11" s="102"/>
      <c r="J11" s="102" t="s">
        <v>7</v>
      </c>
      <c r="K11" s="103" t="s">
        <v>8</v>
      </c>
      <c r="L11" s="102"/>
      <c r="M11" s="96"/>
    </row>
    <row r="12" spans="1:15" x14ac:dyDescent="0.2">
      <c r="A12" s="110"/>
      <c r="B12" s="113"/>
      <c r="C12" s="113"/>
      <c r="D12" s="99"/>
      <c r="E12" s="101"/>
      <c r="F12" s="101"/>
      <c r="G12" s="101"/>
      <c r="H12" s="101"/>
      <c r="I12" s="101"/>
      <c r="J12" s="101"/>
      <c r="K12" s="104"/>
      <c r="L12" s="101"/>
      <c r="M12" s="97"/>
    </row>
    <row r="13" spans="1:15" ht="15" customHeight="1" x14ac:dyDescent="0.25">
      <c r="A13" s="28" t="s">
        <v>40</v>
      </c>
      <c r="B13" s="36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4">
        <f>SUM(L14:L35)</f>
        <v>0</v>
      </c>
      <c r="O13" s="16"/>
    </row>
    <row r="14" spans="1:15" ht="12.75" customHeight="1" x14ac:dyDescent="0.25">
      <c r="A14" s="61" t="s">
        <v>41</v>
      </c>
      <c r="B14" s="65"/>
      <c r="C14" s="65"/>
      <c r="D14" s="45"/>
      <c r="E14" s="37"/>
      <c r="F14" s="45"/>
      <c r="G14" s="37"/>
      <c r="H14" s="37"/>
      <c r="I14" s="37"/>
      <c r="J14" s="37"/>
      <c r="K14" s="77"/>
      <c r="L14" s="37">
        <f t="shared" ref="L14:L35" si="0">I14+J14</f>
        <v>0</v>
      </c>
      <c r="M14" s="44"/>
      <c r="O14" s="16"/>
    </row>
    <row r="15" spans="1:15" ht="12.75" customHeight="1" x14ac:dyDescent="0.25">
      <c r="A15" s="61" t="s">
        <v>51</v>
      </c>
      <c r="B15" s="65"/>
      <c r="C15" s="65"/>
      <c r="D15" s="45"/>
      <c r="E15" s="37"/>
      <c r="F15" s="45"/>
      <c r="G15" s="37"/>
      <c r="H15" s="37"/>
      <c r="I15" s="37"/>
      <c r="J15" s="37"/>
      <c r="K15" s="77"/>
      <c r="L15" s="37">
        <f t="shared" si="0"/>
        <v>0</v>
      </c>
      <c r="M15" s="44"/>
      <c r="O15" s="16"/>
    </row>
    <row r="16" spans="1:15" ht="12.75" customHeight="1" x14ac:dyDescent="0.25">
      <c r="A16" s="66" t="s">
        <v>52</v>
      </c>
      <c r="B16" s="62">
        <v>8</v>
      </c>
      <c r="C16" s="63" t="s">
        <v>29</v>
      </c>
      <c r="D16" s="45"/>
      <c r="E16" s="37">
        <f t="shared" ref="E16:E35" si="1">D16*B16</f>
        <v>0</v>
      </c>
      <c r="F16" s="45"/>
      <c r="G16" s="37">
        <f t="shared" ref="G16:G35" si="2">F16*B16</f>
        <v>0</v>
      </c>
      <c r="H16" s="37">
        <f t="shared" ref="H16:H35" si="3">+D16+F16</f>
        <v>0</v>
      </c>
      <c r="I16" s="37">
        <f t="shared" ref="I16:I35" si="4">E16+G16</f>
        <v>0</v>
      </c>
      <c r="J16" s="37">
        <f t="shared" ref="J16:J35" si="5">K16*I16</f>
        <v>0</v>
      </c>
      <c r="K16" s="77">
        <f t="shared" ref="K16:K74" si="6">$K$9</f>
        <v>0</v>
      </c>
      <c r="L16" s="37">
        <f t="shared" si="0"/>
        <v>0</v>
      </c>
      <c r="M16" s="44"/>
      <c r="O16" s="16"/>
    </row>
    <row r="17" spans="1:15" ht="12.75" customHeight="1" x14ac:dyDescent="0.25">
      <c r="A17" s="66" t="s">
        <v>53</v>
      </c>
      <c r="B17" s="62">
        <v>8</v>
      </c>
      <c r="C17" s="63" t="s">
        <v>29</v>
      </c>
      <c r="D17" s="45"/>
      <c r="E17" s="37">
        <f t="shared" si="1"/>
        <v>0</v>
      </c>
      <c r="F17" s="45"/>
      <c r="G17" s="37">
        <f t="shared" si="2"/>
        <v>0</v>
      </c>
      <c r="H17" s="37">
        <f t="shared" si="3"/>
        <v>0</v>
      </c>
      <c r="I17" s="37">
        <f t="shared" si="4"/>
        <v>0</v>
      </c>
      <c r="J17" s="37">
        <f t="shared" si="5"/>
        <v>0</v>
      </c>
      <c r="K17" s="77">
        <f t="shared" si="6"/>
        <v>0</v>
      </c>
      <c r="L17" s="37">
        <f t="shared" si="0"/>
        <v>0</v>
      </c>
      <c r="M17" s="44"/>
      <c r="O17" s="16"/>
    </row>
    <row r="18" spans="1:15" ht="12.75" customHeight="1" x14ac:dyDescent="0.25">
      <c r="A18" s="61" t="s">
        <v>42</v>
      </c>
      <c r="B18" s="65"/>
      <c r="C18" s="65"/>
      <c r="D18" s="45"/>
      <c r="E18" s="37"/>
      <c r="F18" s="45"/>
      <c r="G18" s="37"/>
      <c r="H18" s="37"/>
      <c r="I18" s="37"/>
      <c r="J18" s="37"/>
      <c r="K18" s="77"/>
      <c r="L18" s="37">
        <f t="shared" si="0"/>
        <v>0</v>
      </c>
      <c r="M18" s="44"/>
      <c r="O18" s="16"/>
    </row>
    <row r="19" spans="1:15" ht="12.75" customHeight="1" x14ac:dyDescent="0.25">
      <c r="A19" s="66" t="s">
        <v>54</v>
      </c>
      <c r="B19" s="62">
        <v>450</v>
      </c>
      <c r="C19" s="63" t="s">
        <v>32</v>
      </c>
      <c r="D19" s="45"/>
      <c r="E19" s="37">
        <f t="shared" si="1"/>
        <v>0</v>
      </c>
      <c r="F19" s="45"/>
      <c r="G19" s="37">
        <f t="shared" si="2"/>
        <v>0</v>
      </c>
      <c r="H19" s="37">
        <f t="shared" si="3"/>
        <v>0</v>
      </c>
      <c r="I19" s="37">
        <f t="shared" si="4"/>
        <v>0</v>
      </c>
      <c r="J19" s="37">
        <f t="shared" si="5"/>
        <v>0</v>
      </c>
      <c r="K19" s="77">
        <f t="shared" si="6"/>
        <v>0</v>
      </c>
      <c r="L19" s="37">
        <f t="shared" si="0"/>
        <v>0</v>
      </c>
      <c r="M19" s="44"/>
      <c r="O19" s="16"/>
    </row>
    <row r="20" spans="1:15" ht="12.75" customHeight="1" x14ac:dyDescent="0.25">
      <c r="A20" s="66" t="s">
        <v>55</v>
      </c>
      <c r="B20" s="62">
        <v>330</v>
      </c>
      <c r="C20" s="63" t="s">
        <v>32</v>
      </c>
      <c r="D20" s="45"/>
      <c r="E20" s="37">
        <f t="shared" si="1"/>
        <v>0</v>
      </c>
      <c r="F20" s="45"/>
      <c r="G20" s="37">
        <f t="shared" si="2"/>
        <v>0</v>
      </c>
      <c r="H20" s="37">
        <f t="shared" si="3"/>
        <v>0</v>
      </c>
      <c r="I20" s="37">
        <f t="shared" si="4"/>
        <v>0</v>
      </c>
      <c r="J20" s="37">
        <f t="shared" si="5"/>
        <v>0</v>
      </c>
      <c r="K20" s="77">
        <f t="shared" si="6"/>
        <v>0</v>
      </c>
      <c r="L20" s="37">
        <f t="shared" si="0"/>
        <v>0</v>
      </c>
      <c r="M20" s="44"/>
      <c r="O20" s="16"/>
    </row>
    <row r="21" spans="1:15" ht="12.75" customHeight="1" x14ac:dyDescent="0.25">
      <c r="A21" s="61" t="s">
        <v>43</v>
      </c>
      <c r="B21" s="62"/>
      <c r="C21" s="63"/>
      <c r="D21" s="45"/>
      <c r="E21" s="37"/>
      <c r="F21" s="45"/>
      <c r="G21" s="37"/>
      <c r="H21" s="37"/>
      <c r="I21" s="37"/>
      <c r="J21" s="37"/>
      <c r="K21" s="77"/>
      <c r="L21" s="37">
        <f t="shared" si="0"/>
        <v>0</v>
      </c>
      <c r="M21" s="44"/>
      <c r="O21" s="16"/>
    </row>
    <row r="22" spans="1:15" ht="12.75" customHeight="1" x14ac:dyDescent="0.25">
      <c r="A22" s="64" t="s">
        <v>56</v>
      </c>
      <c r="B22" s="62">
        <v>150</v>
      </c>
      <c r="C22" s="63" t="s">
        <v>32</v>
      </c>
      <c r="D22" s="45"/>
      <c r="E22" s="37">
        <f t="shared" si="1"/>
        <v>0</v>
      </c>
      <c r="F22" s="45"/>
      <c r="G22" s="37">
        <f t="shared" si="2"/>
        <v>0</v>
      </c>
      <c r="H22" s="37">
        <f t="shared" si="3"/>
        <v>0</v>
      </c>
      <c r="I22" s="37">
        <f t="shared" si="4"/>
        <v>0</v>
      </c>
      <c r="J22" s="37">
        <f t="shared" si="5"/>
        <v>0</v>
      </c>
      <c r="K22" s="77">
        <f t="shared" si="6"/>
        <v>0</v>
      </c>
      <c r="L22" s="37">
        <f t="shared" si="0"/>
        <v>0</v>
      </c>
      <c r="M22" s="44"/>
      <c r="O22" s="16"/>
    </row>
    <row r="23" spans="1:15" ht="12.75" customHeight="1" x14ac:dyDescent="0.25">
      <c r="A23" s="64" t="s">
        <v>57</v>
      </c>
      <c r="B23" s="62">
        <v>35</v>
      </c>
      <c r="C23" s="63" t="s">
        <v>29</v>
      </c>
      <c r="D23" s="45"/>
      <c r="E23" s="37">
        <f t="shared" si="1"/>
        <v>0</v>
      </c>
      <c r="F23" s="45"/>
      <c r="G23" s="37">
        <f t="shared" si="2"/>
        <v>0</v>
      </c>
      <c r="H23" s="37">
        <f t="shared" si="3"/>
        <v>0</v>
      </c>
      <c r="I23" s="37">
        <f t="shared" si="4"/>
        <v>0</v>
      </c>
      <c r="J23" s="37">
        <f t="shared" si="5"/>
        <v>0</v>
      </c>
      <c r="K23" s="77">
        <f t="shared" si="6"/>
        <v>0</v>
      </c>
      <c r="L23" s="37">
        <f t="shared" si="0"/>
        <v>0</v>
      </c>
      <c r="M23" s="44"/>
      <c r="O23" s="16"/>
    </row>
    <row r="24" spans="1:15" ht="12.75" customHeight="1" x14ac:dyDescent="0.25">
      <c r="A24" s="64" t="s">
        <v>58</v>
      </c>
      <c r="B24" s="62">
        <v>2</v>
      </c>
      <c r="C24" s="63" t="s">
        <v>29</v>
      </c>
      <c r="D24" s="45"/>
      <c r="E24" s="37">
        <f t="shared" si="1"/>
        <v>0</v>
      </c>
      <c r="F24" s="45"/>
      <c r="G24" s="37">
        <f t="shared" si="2"/>
        <v>0</v>
      </c>
      <c r="H24" s="37">
        <f t="shared" si="3"/>
        <v>0</v>
      </c>
      <c r="I24" s="37">
        <f t="shared" si="4"/>
        <v>0</v>
      </c>
      <c r="J24" s="37">
        <f t="shared" si="5"/>
        <v>0</v>
      </c>
      <c r="K24" s="77">
        <f t="shared" si="6"/>
        <v>0</v>
      </c>
      <c r="L24" s="37">
        <f t="shared" si="0"/>
        <v>0</v>
      </c>
      <c r="M24" s="44"/>
      <c r="O24" s="16"/>
    </row>
    <row r="25" spans="1:15" ht="12.75" customHeight="1" x14ac:dyDescent="0.25">
      <c r="A25" s="64" t="s">
        <v>59</v>
      </c>
      <c r="B25" s="62">
        <v>100</v>
      </c>
      <c r="C25" s="63" t="s">
        <v>29</v>
      </c>
      <c r="D25" s="45"/>
      <c r="E25" s="37">
        <f t="shared" si="1"/>
        <v>0</v>
      </c>
      <c r="F25" s="45"/>
      <c r="G25" s="37">
        <f t="shared" si="2"/>
        <v>0</v>
      </c>
      <c r="H25" s="37">
        <f t="shared" si="3"/>
        <v>0</v>
      </c>
      <c r="I25" s="37">
        <f t="shared" si="4"/>
        <v>0</v>
      </c>
      <c r="J25" s="37">
        <f t="shared" si="5"/>
        <v>0</v>
      </c>
      <c r="K25" s="77">
        <f t="shared" si="6"/>
        <v>0</v>
      </c>
      <c r="L25" s="37">
        <f t="shared" si="0"/>
        <v>0</v>
      </c>
      <c r="M25" s="44"/>
      <c r="O25" s="16"/>
    </row>
    <row r="26" spans="1:15" ht="12.75" customHeight="1" x14ac:dyDescent="0.25">
      <c r="A26" s="64" t="s">
        <v>60</v>
      </c>
      <c r="B26" s="62">
        <v>100</v>
      </c>
      <c r="C26" s="63" t="s">
        <v>29</v>
      </c>
      <c r="D26" s="45"/>
      <c r="E26" s="37">
        <f t="shared" si="1"/>
        <v>0</v>
      </c>
      <c r="F26" s="45"/>
      <c r="G26" s="37">
        <f t="shared" si="2"/>
        <v>0</v>
      </c>
      <c r="H26" s="37">
        <f t="shared" si="3"/>
        <v>0</v>
      </c>
      <c r="I26" s="37">
        <f t="shared" si="4"/>
        <v>0</v>
      </c>
      <c r="J26" s="37">
        <f t="shared" si="5"/>
        <v>0</v>
      </c>
      <c r="K26" s="77">
        <f t="shared" si="6"/>
        <v>0</v>
      </c>
      <c r="L26" s="37">
        <f t="shared" si="0"/>
        <v>0</v>
      </c>
      <c r="M26" s="44"/>
      <c r="O26" s="16"/>
    </row>
    <row r="27" spans="1:15" ht="12.75" customHeight="1" x14ac:dyDescent="0.25">
      <c r="A27" s="61" t="s">
        <v>44</v>
      </c>
      <c r="B27" s="62"/>
      <c r="C27" s="63"/>
      <c r="D27" s="45"/>
      <c r="E27" s="37"/>
      <c r="F27" s="45"/>
      <c r="G27" s="37"/>
      <c r="H27" s="37"/>
      <c r="I27" s="37"/>
      <c r="J27" s="37"/>
      <c r="K27" s="77"/>
      <c r="L27" s="37">
        <f t="shared" si="0"/>
        <v>0</v>
      </c>
      <c r="M27" s="44"/>
      <c r="O27" s="16"/>
    </row>
    <row r="28" spans="1:15" ht="12.75" customHeight="1" x14ac:dyDescent="0.25">
      <c r="A28" s="64" t="s">
        <v>98</v>
      </c>
      <c r="B28" s="62">
        <v>1</v>
      </c>
      <c r="C28" s="63" t="s">
        <v>29</v>
      </c>
      <c r="D28" s="45"/>
      <c r="E28" s="37">
        <f t="shared" si="1"/>
        <v>0</v>
      </c>
      <c r="F28" s="45"/>
      <c r="G28" s="37">
        <f t="shared" si="2"/>
        <v>0</v>
      </c>
      <c r="H28" s="37">
        <f t="shared" si="3"/>
        <v>0</v>
      </c>
      <c r="I28" s="37">
        <f t="shared" si="4"/>
        <v>0</v>
      </c>
      <c r="J28" s="37">
        <f t="shared" si="5"/>
        <v>0</v>
      </c>
      <c r="K28" s="77">
        <f t="shared" si="6"/>
        <v>0</v>
      </c>
      <c r="L28" s="37">
        <f t="shared" si="0"/>
        <v>0</v>
      </c>
      <c r="M28" s="44"/>
      <c r="O28" s="16"/>
    </row>
    <row r="29" spans="1:15" ht="12.75" customHeight="1" x14ac:dyDescent="0.25">
      <c r="A29" s="61" t="s">
        <v>45</v>
      </c>
      <c r="B29" s="62"/>
      <c r="C29" s="63"/>
      <c r="D29" s="45"/>
      <c r="E29" s="37">
        <f t="shared" si="1"/>
        <v>0</v>
      </c>
      <c r="F29" s="45"/>
      <c r="G29" s="37">
        <f t="shared" si="2"/>
        <v>0</v>
      </c>
      <c r="H29" s="37">
        <f t="shared" si="3"/>
        <v>0</v>
      </c>
      <c r="I29" s="37">
        <f t="shared" si="4"/>
        <v>0</v>
      </c>
      <c r="J29" s="37">
        <f t="shared" si="5"/>
        <v>0</v>
      </c>
      <c r="K29" s="77">
        <f t="shared" si="6"/>
        <v>0</v>
      </c>
      <c r="L29" s="37">
        <f t="shared" si="0"/>
        <v>0</v>
      </c>
      <c r="M29" s="44"/>
      <c r="O29" s="16"/>
    </row>
    <row r="30" spans="1:15" ht="12.75" customHeight="1" x14ac:dyDescent="0.25">
      <c r="A30" s="64" t="s">
        <v>61</v>
      </c>
      <c r="B30" s="62">
        <v>4</v>
      </c>
      <c r="C30" s="63" t="s">
        <v>29</v>
      </c>
      <c r="D30" s="45"/>
      <c r="E30" s="37">
        <f t="shared" si="1"/>
        <v>0</v>
      </c>
      <c r="F30" s="45"/>
      <c r="G30" s="37">
        <f t="shared" si="2"/>
        <v>0</v>
      </c>
      <c r="H30" s="37">
        <f t="shared" si="3"/>
        <v>0</v>
      </c>
      <c r="I30" s="37">
        <f t="shared" si="4"/>
        <v>0</v>
      </c>
      <c r="J30" s="37">
        <f t="shared" si="5"/>
        <v>0</v>
      </c>
      <c r="K30" s="77">
        <f t="shared" si="6"/>
        <v>0</v>
      </c>
      <c r="L30" s="37">
        <f t="shared" si="0"/>
        <v>0</v>
      </c>
      <c r="M30" s="44"/>
      <c r="O30" s="16"/>
    </row>
    <row r="31" spans="1:15" ht="12.75" customHeight="1" x14ac:dyDescent="0.25">
      <c r="A31" s="64" t="s">
        <v>62</v>
      </c>
      <c r="B31" s="62">
        <v>2</v>
      </c>
      <c r="C31" s="63" t="s">
        <v>29</v>
      </c>
      <c r="D31" s="45"/>
      <c r="E31" s="37">
        <f t="shared" si="1"/>
        <v>0</v>
      </c>
      <c r="F31" s="45"/>
      <c r="G31" s="37">
        <f t="shared" si="2"/>
        <v>0</v>
      </c>
      <c r="H31" s="37">
        <f t="shared" si="3"/>
        <v>0</v>
      </c>
      <c r="I31" s="37">
        <f t="shared" si="4"/>
        <v>0</v>
      </c>
      <c r="J31" s="37">
        <f t="shared" si="5"/>
        <v>0</v>
      </c>
      <c r="K31" s="77">
        <f t="shared" si="6"/>
        <v>0</v>
      </c>
      <c r="L31" s="37">
        <f t="shared" si="0"/>
        <v>0</v>
      </c>
      <c r="M31" s="44"/>
      <c r="O31" s="16"/>
    </row>
    <row r="32" spans="1:15" ht="12.75" customHeight="1" x14ac:dyDescent="0.25">
      <c r="A32" s="61" t="s">
        <v>63</v>
      </c>
      <c r="B32" s="74"/>
      <c r="C32" s="74"/>
      <c r="D32" s="45"/>
      <c r="E32" s="37"/>
      <c r="F32" s="45"/>
      <c r="G32" s="37"/>
      <c r="H32" s="37"/>
      <c r="I32" s="37"/>
      <c r="J32" s="37"/>
      <c r="K32" s="77"/>
      <c r="L32" s="37">
        <f t="shared" si="0"/>
        <v>0</v>
      </c>
      <c r="M32" s="44"/>
      <c r="O32" s="16"/>
    </row>
    <row r="33" spans="1:15" ht="12.75" customHeight="1" x14ac:dyDescent="0.25">
      <c r="A33" s="64" t="s">
        <v>64</v>
      </c>
      <c r="B33" s="62">
        <v>4</v>
      </c>
      <c r="C33" s="63" t="s">
        <v>29</v>
      </c>
      <c r="D33" s="45"/>
      <c r="E33" s="37">
        <f t="shared" si="1"/>
        <v>0</v>
      </c>
      <c r="F33" s="45"/>
      <c r="G33" s="37">
        <f t="shared" si="2"/>
        <v>0</v>
      </c>
      <c r="H33" s="37">
        <f t="shared" si="3"/>
        <v>0</v>
      </c>
      <c r="I33" s="37">
        <f t="shared" si="4"/>
        <v>0</v>
      </c>
      <c r="J33" s="37">
        <f t="shared" si="5"/>
        <v>0</v>
      </c>
      <c r="K33" s="77">
        <f t="shared" si="6"/>
        <v>0</v>
      </c>
      <c r="L33" s="37">
        <f t="shared" si="0"/>
        <v>0</v>
      </c>
      <c r="M33" s="44"/>
      <c r="O33" s="16"/>
    </row>
    <row r="34" spans="1:15" ht="12.75" customHeight="1" x14ac:dyDescent="0.25">
      <c r="A34" s="64" t="s">
        <v>65</v>
      </c>
      <c r="B34" s="62">
        <v>54</v>
      </c>
      <c r="C34" s="63" t="s">
        <v>29</v>
      </c>
      <c r="D34" s="45"/>
      <c r="E34" s="37">
        <f t="shared" si="1"/>
        <v>0</v>
      </c>
      <c r="F34" s="45"/>
      <c r="G34" s="37">
        <f t="shared" si="2"/>
        <v>0</v>
      </c>
      <c r="H34" s="37">
        <f t="shared" si="3"/>
        <v>0</v>
      </c>
      <c r="I34" s="37">
        <f t="shared" si="4"/>
        <v>0</v>
      </c>
      <c r="J34" s="37">
        <f t="shared" si="5"/>
        <v>0</v>
      </c>
      <c r="K34" s="77">
        <f t="shared" si="6"/>
        <v>0</v>
      </c>
      <c r="L34" s="37">
        <f t="shared" si="0"/>
        <v>0</v>
      </c>
      <c r="M34" s="44"/>
      <c r="O34" s="16"/>
    </row>
    <row r="35" spans="1:15" ht="12.75" customHeight="1" x14ac:dyDescent="0.25">
      <c r="A35" s="64" t="s">
        <v>66</v>
      </c>
      <c r="B35" s="62">
        <v>118</v>
      </c>
      <c r="C35" s="63" t="s">
        <v>29</v>
      </c>
      <c r="D35" s="45"/>
      <c r="E35" s="37">
        <f t="shared" si="1"/>
        <v>0</v>
      </c>
      <c r="F35" s="45"/>
      <c r="G35" s="37">
        <f t="shared" si="2"/>
        <v>0</v>
      </c>
      <c r="H35" s="37">
        <f t="shared" si="3"/>
        <v>0</v>
      </c>
      <c r="I35" s="37">
        <f t="shared" si="4"/>
        <v>0</v>
      </c>
      <c r="J35" s="37">
        <f t="shared" si="5"/>
        <v>0</v>
      </c>
      <c r="K35" s="77">
        <f t="shared" si="6"/>
        <v>0</v>
      </c>
      <c r="L35" s="37">
        <f t="shared" si="0"/>
        <v>0</v>
      </c>
      <c r="M35" s="44"/>
      <c r="O35" s="16"/>
    </row>
    <row r="36" spans="1:15" ht="15" customHeight="1" x14ac:dyDescent="0.25">
      <c r="A36" s="28" t="s">
        <v>67</v>
      </c>
      <c r="B36" s="46"/>
      <c r="C36" s="47"/>
      <c r="D36" s="69"/>
      <c r="E36" s="47"/>
      <c r="F36" s="69"/>
      <c r="G36" s="47"/>
      <c r="H36" s="47"/>
      <c r="I36" s="47"/>
      <c r="J36" s="47"/>
      <c r="K36" s="47"/>
      <c r="L36" s="47"/>
      <c r="M36" s="44">
        <f>SUM(L37:L74)</f>
        <v>0</v>
      </c>
    </row>
    <row r="37" spans="1:15" ht="12.75" customHeight="1" x14ac:dyDescent="0.25">
      <c r="A37" s="61" t="s">
        <v>68</v>
      </c>
      <c r="B37" s="75"/>
      <c r="C37" s="75"/>
      <c r="D37" s="45"/>
      <c r="E37" s="37"/>
      <c r="F37" s="45"/>
      <c r="G37" s="37"/>
      <c r="H37" s="37"/>
      <c r="I37" s="37"/>
      <c r="J37" s="37"/>
      <c r="K37" s="77"/>
      <c r="L37" s="37"/>
      <c r="M37" s="44"/>
    </row>
    <row r="38" spans="1:15" s="67" customFormat="1" ht="12.75" customHeight="1" x14ac:dyDescent="0.25">
      <c r="A38" s="61" t="s">
        <v>69</v>
      </c>
      <c r="B38" s="75"/>
      <c r="C38" s="75"/>
      <c r="D38" s="45"/>
      <c r="E38" s="37"/>
      <c r="F38" s="45"/>
      <c r="G38" s="37"/>
      <c r="H38" s="37"/>
      <c r="I38" s="37"/>
      <c r="J38" s="37"/>
      <c r="K38" s="77"/>
      <c r="L38" s="37"/>
      <c r="M38" s="44"/>
    </row>
    <row r="39" spans="1:15" s="67" customFormat="1" ht="12.75" customHeight="1" x14ac:dyDescent="0.25">
      <c r="A39" s="64" t="s">
        <v>70</v>
      </c>
      <c r="B39" s="62">
        <v>15</v>
      </c>
      <c r="C39" s="63" t="s">
        <v>29</v>
      </c>
      <c r="D39" s="45"/>
      <c r="E39" s="37">
        <f t="shared" ref="E39:E62" si="7">D39*B39</f>
        <v>0</v>
      </c>
      <c r="F39" s="45"/>
      <c r="G39" s="37">
        <f t="shared" ref="G39:G62" si="8">F39*B39</f>
        <v>0</v>
      </c>
      <c r="H39" s="37">
        <f t="shared" ref="H39:H62" si="9">+D39+F39</f>
        <v>0</v>
      </c>
      <c r="I39" s="37">
        <f t="shared" ref="I39:I62" si="10">E39+G39</f>
        <v>0</v>
      </c>
      <c r="J39" s="37">
        <f t="shared" ref="J39:J63" si="11">K39*I39</f>
        <v>0</v>
      </c>
      <c r="K39" s="77">
        <f t="shared" si="6"/>
        <v>0</v>
      </c>
      <c r="L39" s="37">
        <f t="shared" ref="L39:L66" si="12">I39+J39</f>
        <v>0</v>
      </c>
      <c r="M39" s="44"/>
    </row>
    <row r="40" spans="1:15" s="67" customFormat="1" ht="12.75" customHeight="1" x14ac:dyDescent="0.25">
      <c r="A40" s="64" t="s">
        <v>71</v>
      </c>
      <c r="B40" s="62">
        <v>11</v>
      </c>
      <c r="C40" s="63" t="s">
        <v>29</v>
      </c>
      <c r="D40" s="45"/>
      <c r="E40" s="37">
        <f t="shared" si="7"/>
        <v>0</v>
      </c>
      <c r="F40" s="45"/>
      <c r="G40" s="37">
        <f t="shared" si="8"/>
        <v>0</v>
      </c>
      <c r="H40" s="37">
        <f t="shared" si="9"/>
        <v>0</v>
      </c>
      <c r="I40" s="37">
        <f t="shared" si="10"/>
        <v>0</v>
      </c>
      <c r="J40" s="37">
        <f t="shared" si="11"/>
        <v>0</v>
      </c>
      <c r="K40" s="77">
        <f t="shared" si="6"/>
        <v>0</v>
      </c>
      <c r="L40" s="37">
        <f t="shared" si="12"/>
        <v>0</v>
      </c>
      <c r="M40" s="44"/>
    </row>
    <row r="41" spans="1:15" s="67" customFormat="1" ht="12.75" customHeight="1" x14ac:dyDescent="0.25">
      <c r="A41" s="61" t="s">
        <v>99</v>
      </c>
      <c r="B41" s="62"/>
      <c r="C41" s="63"/>
      <c r="D41" s="45"/>
      <c r="E41" s="37">
        <f t="shared" si="7"/>
        <v>0</v>
      </c>
      <c r="F41" s="45"/>
      <c r="G41" s="37">
        <f t="shared" si="8"/>
        <v>0</v>
      </c>
      <c r="H41" s="37">
        <f t="shared" si="9"/>
        <v>0</v>
      </c>
      <c r="I41" s="37">
        <f t="shared" si="10"/>
        <v>0</v>
      </c>
      <c r="J41" s="37">
        <f t="shared" si="11"/>
        <v>0</v>
      </c>
      <c r="K41" s="77">
        <f t="shared" si="6"/>
        <v>0</v>
      </c>
      <c r="L41" s="37">
        <f t="shared" si="12"/>
        <v>0</v>
      </c>
      <c r="M41" s="44"/>
    </row>
    <row r="42" spans="1:15" s="67" customFormat="1" ht="12.75" customHeight="1" x14ac:dyDescent="0.25">
      <c r="A42" s="64" t="s">
        <v>100</v>
      </c>
      <c r="B42" s="62">
        <v>915</v>
      </c>
      <c r="C42" s="63" t="s">
        <v>32</v>
      </c>
      <c r="D42" s="45"/>
      <c r="E42" s="37">
        <f t="shared" si="7"/>
        <v>0</v>
      </c>
      <c r="F42" s="45"/>
      <c r="G42" s="37">
        <f t="shared" si="8"/>
        <v>0</v>
      </c>
      <c r="H42" s="37">
        <f t="shared" si="9"/>
        <v>0</v>
      </c>
      <c r="I42" s="37">
        <f t="shared" si="10"/>
        <v>0</v>
      </c>
      <c r="J42" s="37">
        <f t="shared" si="11"/>
        <v>0</v>
      </c>
      <c r="K42" s="77">
        <f t="shared" si="6"/>
        <v>0</v>
      </c>
      <c r="L42" s="37">
        <f t="shared" si="12"/>
        <v>0</v>
      </c>
      <c r="M42" s="44"/>
    </row>
    <row r="43" spans="1:15" s="67" customFormat="1" ht="12.75" customHeight="1" x14ac:dyDescent="0.25">
      <c r="A43" s="64" t="s">
        <v>101</v>
      </c>
      <c r="B43" s="62">
        <v>48</v>
      </c>
      <c r="C43" s="63" t="s">
        <v>29</v>
      </c>
      <c r="D43" s="45"/>
      <c r="E43" s="37">
        <f t="shared" si="7"/>
        <v>0</v>
      </c>
      <c r="F43" s="45"/>
      <c r="G43" s="37">
        <f t="shared" si="8"/>
        <v>0</v>
      </c>
      <c r="H43" s="37">
        <f t="shared" si="9"/>
        <v>0</v>
      </c>
      <c r="I43" s="37">
        <f t="shared" si="10"/>
        <v>0</v>
      </c>
      <c r="J43" s="37">
        <f t="shared" si="11"/>
        <v>0</v>
      </c>
      <c r="K43" s="77">
        <f t="shared" si="6"/>
        <v>0</v>
      </c>
      <c r="L43" s="37">
        <f t="shared" si="12"/>
        <v>0</v>
      </c>
      <c r="M43" s="44"/>
    </row>
    <row r="44" spans="1:15" s="67" customFormat="1" ht="12.75" customHeight="1" x14ac:dyDescent="0.25">
      <c r="A44" s="64" t="s">
        <v>102</v>
      </c>
      <c r="B44" s="62">
        <v>48</v>
      </c>
      <c r="C44" s="63" t="s">
        <v>29</v>
      </c>
      <c r="D44" s="45"/>
      <c r="E44" s="37">
        <f t="shared" si="7"/>
        <v>0</v>
      </c>
      <c r="F44" s="45"/>
      <c r="G44" s="37">
        <f t="shared" si="8"/>
        <v>0</v>
      </c>
      <c r="H44" s="37">
        <f t="shared" si="9"/>
        <v>0</v>
      </c>
      <c r="I44" s="37">
        <f t="shared" si="10"/>
        <v>0</v>
      </c>
      <c r="J44" s="37">
        <f t="shared" si="11"/>
        <v>0</v>
      </c>
      <c r="K44" s="77">
        <f t="shared" si="6"/>
        <v>0</v>
      </c>
      <c r="L44" s="37">
        <f t="shared" si="12"/>
        <v>0</v>
      </c>
      <c r="M44" s="44"/>
    </row>
    <row r="45" spans="1:15" s="67" customFormat="1" ht="15" customHeight="1" x14ac:dyDescent="0.25">
      <c r="A45" s="61" t="s">
        <v>72</v>
      </c>
      <c r="B45" s="62"/>
      <c r="C45" s="63"/>
      <c r="D45" s="45"/>
      <c r="E45" s="37">
        <f t="shared" si="7"/>
        <v>0</v>
      </c>
      <c r="F45" s="45"/>
      <c r="G45" s="37">
        <f t="shared" si="8"/>
        <v>0</v>
      </c>
      <c r="H45" s="37">
        <f t="shared" si="9"/>
        <v>0</v>
      </c>
      <c r="I45" s="37">
        <f t="shared" si="10"/>
        <v>0</v>
      </c>
      <c r="J45" s="37">
        <f t="shared" si="11"/>
        <v>0</v>
      </c>
      <c r="K45" s="77">
        <f t="shared" si="6"/>
        <v>0</v>
      </c>
      <c r="L45" s="37">
        <f t="shared" si="12"/>
        <v>0</v>
      </c>
      <c r="M45" s="44"/>
    </row>
    <row r="46" spans="1:15" s="67" customFormat="1" ht="12.75" customHeight="1" x14ac:dyDescent="0.25">
      <c r="A46" s="64" t="s">
        <v>73</v>
      </c>
      <c r="B46" s="62">
        <v>25</v>
      </c>
      <c r="C46" s="63" t="s">
        <v>32</v>
      </c>
      <c r="D46" s="45"/>
      <c r="E46" s="37">
        <f t="shared" si="7"/>
        <v>0</v>
      </c>
      <c r="F46" s="45"/>
      <c r="G46" s="37">
        <f t="shared" si="8"/>
        <v>0</v>
      </c>
      <c r="H46" s="37">
        <f t="shared" si="9"/>
        <v>0</v>
      </c>
      <c r="I46" s="37">
        <f t="shared" si="10"/>
        <v>0</v>
      </c>
      <c r="J46" s="37">
        <f t="shared" si="11"/>
        <v>0</v>
      </c>
      <c r="K46" s="77">
        <f t="shared" si="6"/>
        <v>0</v>
      </c>
      <c r="L46" s="37">
        <f t="shared" si="12"/>
        <v>0</v>
      </c>
      <c r="M46" s="44"/>
    </row>
    <row r="47" spans="1:15" s="67" customFormat="1" ht="12.75" customHeight="1" x14ac:dyDescent="0.25">
      <c r="A47" s="64" t="s">
        <v>74</v>
      </c>
      <c r="B47" s="62">
        <v>6</v>
      </c>
      <c r="C47" s="63" t="s">
        <v>29</v>
      </c>
      <c r="D47" s="45"/>
      <c r="E47" s="37">
        <f t="shared" si="7"/>
        <v>0</v>
      </c>
      <c r="F47" s="45"/>
      <c r="G47" s="37">
        <f t="shared" si="8"/>
        <v>0</v>
      </c>
      <c r="H47" s="37">
        <f t="shared" si="9"/>
        <v>0</v>
      </c>
      <c r="I47" s="37">
        <f t="shared" si="10"/>
        <v>0</v>
      </c>
      <c r="J47" s="37">
        <f t="shared" si="11"/>
        <v>0</v>
      </c>
      <c r="K47" s="77">
        <f t="shared" si="6"/>
        <v>0</v>
      </c>
      <c r="L47" s="37">
        <f t="shared" si="12"/>
        <v>0</v>
      </c>
      <c r="M47" s="44"/>
    </row>
    <row r="48" spans="1:15" s="67" customFormat="1" ht="12.75" customHeight="1" x14ac:dyDescent="0.25">
      <c r="A48" s="64" t="s">
        <v>75</v>
      </c>
      <c r="B48" s="62">
        <v>21</v>
      </c>
      <c r="C48" s="63" t="s">
        <v>29</v>
      </c>
      <c r="D48" s="45"/>
      <c r="E48" s="37">
        <f t="shared" si="7"/>
        <v>0</v>
      </c>
      <c r="F48" s="45"/>
      <c r="G48" s="37">
        <f t="shared" si="8"/>
        <v>0</v>
      </c>
      <c r="H48" s="37">
        <f t="shared" si="9"/>
        <v>0</v>
      </c>
      <c r="I48" s="37">
        <f t="shared" si="10"/>
        <v>0</v>
      </c>
      <c r="J48" s="37">
        <f t="shared" si="11"/>
        <v>0</v>
      </c>
      <c r="K48" s="77">
        <f t="shared" si="6"/>
        <v>0</v>
      </c>
      <c r="L48" s="37">
        <f t="shared" si="12"/>
        <v>0</v>
      </c>
      <c r="M48" s="44"/>
    </row>
    <row r="49" spans="1:13" s="67" customFormat="1" ht="12.75" customHeight="1" x14ac:dyDescent="0.25">
      <c r="A49" s="64" t="s">
        <v>76</v>
      </c>
      <c r="B49" s="62">
        <v>21</v>
      </c>
      <c r="C49" s="63" t="s">
        <v>29</v>
      </c>
      <c r="D49" s="45"/>
      <c r="E49" s="37">
        <f t="shared" si="7"/>
        <v>0</v>
      </c>
      <c r="F49" s="45"/>
      <c r="G49" s="37">
        <f t="shared" si="8"/>
        <v>0</v>
      </c>
      <c r="H49" s="37">
        <f t="shared" si="9"/>
        <v>0</v>
      </c>
      <c r="I49" s="37">
        <f t="shared" si="10"/>
        <v>0</v>
      </c>
      <c r="J49" s="37">
        <f t="shared" si="11"/>
        <v>0</v>
      </c>
      <c r="K49" s="77">
        <f t="shared" si="6"/>
        <v>0</v>
      </c>
      <c r="L49" s="37">
        <f t="shared" si="12"/>
        <v>0</v>
      </c>
      <c r="M49" s="44"/>
    </row>
    <row r="50" spans="1:13" s="67" customFormat="1" ht="12.75" customHeight="1" x14ac:dyDescent="0.25">
      <c r="A50" s="61" t="s">
        <v>103</v>
      </c>
      <c r="B50" s="62"/>
      <c r="C50" s="63"/>
      <c r="D50" s="45"/>
      <c r="E50" s="37">
        <f t="shared" si="7"/>
        <v>0</v>
      </c>
      <c r="F50" s="45"/>
      <c r="G50" s="37">
        <f t="shared" si="8"/>
        <v>0</v>
      </c>
      <c r="H50" s="37">
        <f t="shared" si="9"/>
        <v>0</v>
      </c>
      <c r="I50" s="37">
        <f t="shared" si="10"/>
        <v>0</v>
      </c>
      <c r="J50" s="37">
        <f t="shared" si="11"/>
        <v>0</v>
      </c>
      <c r="K50" s="77">
        <f t="shared" si="6"/>
        <v>0</v>
      </c>
      <c r="L50" s="37">
        <f t="shared" si="12"/>
        <v>0</v>
      </c>
      <c r="M50" s="44"/>
    </row>
    <row r="51" spans="1:13" s="67" customFormat="1" ht="12.75" customHeight="1" x14ac:dyDescent="0.25">
      <c r="A51" s="64" t="s">
        <v>104</v>
      </c>
      <c r="B51" s="62">
        <v>1</v>
      </c>
      <c r="C51" s="63" t="s">
        <v>29</v>
      </c>
      <c r="D51" s="45"/>
      <c r="E51" s="37">
        <f t="shared" si="7"/>
        <v>0</v>
      </c>
      <c r="F51" s="45"/>
      <c r="G51" s="37">
        <f t="shared" si="8"/>
        <v>0</v>
      </c>
      <c r="H51" s="37">
        <f t="shared" si="9"/>
        <v>0</v>
      </c>
      <c r="I51" s="37">
        <f t="shared" si="10"/>
        <v>0</v>
      </c>
      <c r="J51" s="37">
        <f t="shared" si="11"/>
        <v>0</v>
      </c>
      <c r="K51" s="77">
        <f t="shared" si="6"/>
        <v>0</v>
      </c>
      <c r="L51" s="37">
        <f t="shared" si="12"/>
        <v>0</v>
      </c>
      <c r="M51" s="44"/>
    </row>
    <row r="52" spans="1:13" s="67" customFormat="1" ht="12.75" customHeight="1" x14ac:dyDescent="0.25">
      <c r="A52" s="64" t="s">
        <v>105</v>
      </c>
      <c r="B52" s="62">
        <v>2</v>
      </c>
      <c r="C52" s="63" t="s">
        <v>29</v>
      </c>
      <c r="D52" s="45"/>
      <c r="E52" s="37">
        <f t="shared" si="7"/>
        <v>0</v>
      </c>
      <c r="F52" s="45"/>
      <c r="G52" s="37">
        <f t="shared" si="8"/>
        <v>0</v>
      </c>
      <c r="H52" s="37">
        <f t="shared" si="9"/>
        <v>0</v>
      </c>
      <c r="I52" s="37">
        <f t="shared" si="10"/>
        <v>0</v>
      </c>
      <c r="J52" s="37">
        <f t="shared" si="11"/>
        <v>0</v>
      </c>
      <c r="K52" s="77">
        <f t="shared" si="6"/>
        <v>0</v>
      </c>
      <c r="L52" s="37">
        <f t="shared" si="12"/>
        <v>0</v>
      </c>
      <c r="M52" s="44"/>
    </row>
    <row r="53" spans="1:13" s="67" customFormat="1" ht="12.75" customHeight="1" x14ac:dyDescent="0.25">
      <c r="A53" s="64" t="s">
        <v>106</v>
      </c>
      <c r="B53" s="62">
        <v>4</v>
      </c>
      <c r="C53" s="63" t="s">
        <v>29</v>
      </c>
      <c r="D53" s="45"/>
      <c r="E53" s="37">
        <f t="shared" si="7"/>
        <v>0</v>
      </c>
      <c r="F53" s="45"/>
      <c r="G53" s="37">
        <f t="shared" si="8"/>
        <v>0</v>
      </c>
      <c r="H53" s="37">
        <f t="shared" si="9"/>
        <v>0</v>
      </c>
      <c r="I53" s="37">
        <f t="shared" si="10"/>
        <v>0</v>
      </c>
      <c r="J53" s="37">
        <f t="shared" si="11"/>
        <v>0</v>
      </c>
      <c r="K53" s="77">
        <f t="shared" si="6"/>
        <v>0</v>
      </c>
      <c r="L53" s="37">
        <f t="shared" si="12"/>
        <v>0</v>
      </c>
      <c r="M53" s="44"/>
    </row>
    <row r="54" spans="1:13" s="67" customFormat="1" ht="12.75" customHeight="1" x14ac:dyDescent="0.25">
      <c r="A54" s="64" t="s">
        <v>107</v>
      </c>
      <c r="B54" s="62">
        <v>4</v>
      </c>
      <c r="C54" s="63" t="s">
        <v>29</v>
      </c>
      <c r="D54" s="45"/>
      <c r="E54" s="37">
        <f t="shared" si="7"/>
        <v>0</v>
      </c>
      <c r="F54" s="45"/>
      <c r="G54" s="37">
        <f t="shared" si="8"/>
        <v>0</v>
      </c>
      <c r="H54" s="37">
        <f t="shared" si="9"/>
        <v>0</v>
      </c>
      <c r="I54" s="37">
        <f t="shared" si="10"/>
        <v>0</v>
      </c>
      <c r="J54" s="37">
        <f t="shared" si="11"/>
        <v>0</v>
      </c>
      <c r="K54" s="77">
        <f t="shared" si="6"/>
        <v>0</v>
      </c>
      <c r="L54" s="37">
        <f t="shared" si="12"/>
        <v>0</v>
      </c>
      <c r="M54" s="44"/>
    </row>
    <row r="55" spans="1:13" s="67" customFormat="1" ht="12.75" customHeight="1" x14ac:dyDescent="0.25">
      <c r="A55" s="64" t="s">
        <v>108</v>
      </c>
      <c r="B55" s="62">
        <v>1</v>
      </c>
      <c r="C55" s="63" t="s">
        <v>29</v>
      </c>
      <c r="D55" s="45"/>
      <c r="E55" s="37">
        <f t="shared" si="7"/>
        <v>0</v>
      </c>
      <c r="F55" s="45"/>
      <c r="G55" s="37">
        <f t="shared" si="8"/>
        <v>0</v>
      </c>
      <c r="H55" s="37">
        <f t="shared" si="9"/>
        <v>0</v>
      </c>
      <c r="I55" s="37">
        <f t="shared" si="10"/>
        <v>0</v>
      </c>
      <c r="J55" s="37">
        <f t="shared" si="11"/>
        <v>0</v>
      </c>
      <c r="K55" s="77">
        <f t="shared" si="6"/>
        <v>0</v>
      </c>
      <c r="L55" s="37">
        <f t="shared" si="12"/>
        <v>0</v>
      </c>
      <c r="M55" s="44"/>
    </row>
    <row r="56" spans="1:13" s="67" customFormat="1" ht="12.75" customHeight="1" x14ac:dyDescent="0.25">
      <c r="A56" s="61" t="s">
        <v>77</v>
      </c>
      <c r="B56" s="75"/>
      <c r="C56" s="75"/>
      <c r="D56" s="45"/>
      <c r="E56" s="37">
        <f t="shared" si="7"/>
        <v>0</v>
      </c>
      <c r="F56" s="45"/>
      <c r="G56" s="37">
        <f t="shared" si="8"/>
        <v>0</v>
      </c>
      <c r="H56" s="37">
        <f t="shared" si="9"/>
        <v>0</v>
      </c>
      <c r="I56" s="37">
        <f t="shared" si="10"/>
        <v>0</v>
      </c>
      <c r="J56" s="37">
        <f t="shared" si="11"/>
        <v>0</v>
      </c>
      <c r="K56" s="77">
        <f t="shared" si="6"/>
        <v>0</v>
      </c>
      <c r="L56" s="37">
        <f t="shared" si="12"/>
        <v>0</v>
      </c>
      <c r="M56" s="44"/>
    </row>
    <row r="57" spans="1:13" s="67" customFormat="1" ht="12.75" customHeight="1" x14ac:dyDescent="0.25">
      <c r="A57" s="64" t="s">
        <v>78</v>
      </c>
      <c r="B57" s="62">
        <v>21</v>
      </c>
      <c r="C57" s="63" t="s">
        <v>32</v>
      </c>
      <c r="D57" s="45"/>
      <c r="E57" s="37">
        <f t="shared" si="7"/>
        <v>0</v>
      </c>
      <c r="F57" s="45"/>
      <c r="G57" s="37">
        <f t="shared" si="8"/>
        <v>0</v>
      </c>
      <c r="H57" s="37">
        <f t="shared" si="9"/>
        <v>0</v>
      </c>
      <c r="I57" s="37">
        <f t="shared" si="10"/>
        <v>0</v>
      </c>
      <c r="J57" s="37">
        <f t="shared" si="11"/>
        <v>0</v>
      </c>
      <c r="K57" s="77">
        <f t="shared" si="6"/>
        <v>0</v>
      </c>
      <c r="L57" s="37">
        <f t="shared" si="12"/>
        <v>0</v>
      </c>
      <c r="M57" s="44"/>
    </row>
    <row r="58" spans="1:13" s="67" customFormat="1" ht="12.75" customHeight="1" x14ac:dyDescent="0.25">
      <c r="A58" s="64" t="s">
        <v>79</v>
      </c>
      <c r="B58" s="62">
        <v>3</v>
      </c>
      <c r="C58" s="63" t="s">
        <v>29</v>
      </c>
      <c r="D58" s="45"/>
      <c r="E58" s="37">
        <f t="shared" si="7"/>
        <v>0</v>
      </c>
      <c r="F58" s="45"/>
      <c r="G58" s="37">
        <f t="shared" si="8"/>
        <v>0</v>
      </c>
      <c r="H58" s="37">
        <f t="shared" si="9"/>
        <v>0</v>
      </c>
      <c r="I58" s="37">
        <f t="shared" si="10"/>
        <v>0</v>
      </c>
      <c r="J58" s="37">
        <f t="shared" si="11"/>
        <v>0</v>
      </c>
      <c r="K58" s="77">
        <f t="shared" si="6"/>
        <v>0</v>
      </c>
      <c r="L58" s="37">
        <f t="shared" si="12"/>
        <v>0</v>
      </c>
      <c r="M58" s="44"/>
    </row>
    <row r="59" spans="1:13" s="67" customFormat="1" ht="12.75" customHeight="1" x14ac:dyDescent="0.25">
      <c r="A59" s="64" t="s">
        <v>80</v>
      </c>
      <c r="B59" s="62">
        <v>5</v>
      </c>
      <c r="C59" s="63" t="s">
        <v>29</v>
      </c>
      <c r="D59" s="45"/>
      <c r="E59" s="37">
        <f t="shared" si="7"/>
        <v>0</v>
      </c>
      <c r="F59" s="45"/>
      <c r="G59" s="37">
        <f t="shared" si="8"/>
        <v>0</v>
      </c>
      <c r="H59" s="37">
        <f t="shared" si="9"/>
        <v>0</v>
      </c>
      <c r="I59" s="37">
        <f t="shared" si="10"/>
        <v>0</v>
      </c>
      <c r="J59" s="37">
        <f t="shared" si="11"/>
        <v>0</v>
      </c>
      <c r="K59" s="77">
        <f t="shared" si="6"/>
        <v>0</v>
      </c>
      <c r="L59" s="37">
        <f t="shared" si="12"/>
        <v>0</v>
      </c>
      <c r="M59" s="44"/>
    </row>
    <row r="60" spans="1:13" s="67" customFormat="1" ht="12.75" customHeight="1" x14ac:dyDescent="0.25">
      <c r="A60" s="64" t="s">
        <v>81</v>
      </c>
      <c r="B60" s="62">
        <v>5</v>
      </c>
      <c r="C60" s="63" t="s">
        <v>29</v>
      </c>
      <c r="D60" s="45"/>
      <c r="E60" s="37">
        <f t="shared" si="7"/>
        <v>0</v>
      </c>
      <c r="F60" s="45"/>
      <c r="G60" s="37">
        <f t="shared" si="8"/>
        <v>0</v>
      </c>
      <c r="H60" s="37">
        <f t="shared" si="9"/>
        <v>0</v>
      </c>
      <c r="I60" s="37">
        <f t="shared" si="10"/>
        <v>0</v>
      </c>
      <c r="J60" s="37">
        <f t="shared" si="11"/>
        <v>0</v>
      </c>
      <c r="K60" s="77">
        <f t="shared" si="6"/>
        <v>0</v>
      </c>
      <c r="L60" s="37">
        <f t="shared" si="12"/>
        <v>0</v>
      </c>
      <c r="M60" s="44"/>
    </row>
    <row r="61" spans="1:13" s="67" customFormat="1" ht="12.75" customHeight="1" x14ac:dyDescent="0.25">
      <c r="A61" s="64" t="s">
        <v>82</v>
      </c>
      <c r="B61" s="62">
        <v>1</v>
      </c>
      <c r="C61" s="63" t="s">
        <v>29</v>
      </c>
      <c r="D61" s="45"/>
      <c r="E61" s="37">
        <f t="shared" si="7"/>
        <v>0</v>
      </c>
      <c r="F61" s="45"/>
      <c r="G61" s="37">
        <f t="shared" si="8"/>
        <v>0</v>
      </c>
      <c r="H61" s="37">
        <f t="shared" si="9"/>
        <v>0</v>
      </c>
      <c r="I61" s="37">
        <f t="shared" si="10"/>
        <v>0</v>
      </c>
      <c r="J61" s="37">
        <f t="shared" si="11"/>
        <v>0</v>
      </c>
      <c r="K61" s="77">
        <f t="shared" si="6"/>
        <v>0</v>
      </c>
      <c r="L61" s="37">
        <f t="shared" si="12"/>
        <v>0</v>
      </c>
      <c r="M61" s="44"/>
    </row>
    <row r="62" spans="1:13" s="67" customFormat="1" ht="12.75" customHeight="1" x14ac:dyDescent="0.25">
      <c r="A62" s="64" t="s">
        <v>83</v>
      </c>
      <c r="B62" s="62">
        <v>11</v>
      </c>
      <c r="C62" s="63" t="s">
        <v>29</v>
      </c>
      <c r="D62" s="45"/>
      <c r="E62" s="37">
        <f t="shared" si="7"/>
        <v>0</v>
      </c>
      <c r="F62" s="45"/>
      <c r="G62" s="37">
        <f t="shared" si="8"/>
        <v>0</v>
      </c>
      <c r="H62" s="37">
        <f t="shared" si="9"/>
        <v>0</v>
      </c>
      <c r="I62" s="37">
        <f t="shared" si="10"/>
        <v>0</v>
      </c>
      <c r="J62" s="37">
        <f t="shared" si="11"/>
        <v>0</v>
      </c>
      <c r="K62" s="77">
        <f t="shared" si="6"/>
        <v>0</v>
      </c>
      <c r="L62" s="37">
        <f t="shared" si="12"/>
        <v>0</v>
      </c>
      <c r="M62" s="44"/>
    </row>
    <row r="63" spans="1:13" s="67" customFormat="1" ht="12.75" customHeight="1" x14ac:dyDescent="0.25">
      <c r="A63" s="64" t="s">
        <v>84</v>
      </c>
      <c r="B63" s="62">
        <v>11</v>
      </c>
      <c r="C63" s="63" t="s">
        <v>29</v>
      </c>
      <c r="D63" s="45"/>
      <c r="E63" s="37">
        <f t="shared" ref="E63:E74" si="13">D63*B63</f>
        <v>0</v>
      </c>
      <c r="F63" s="45"/>
      <c r="G63" s="37">
        <f t="shared" ref="G63:G74" si="14">F63*B63</f>
        <v>0</v>
      </c>
      <c r="H63" s="37">
        <f t="shared" ref="H63:H74" si="15">+D63+F63</f>
        <v>0</v>
      </c>
      <c r="I63" s="37">
        <f t="shared" ref="I63:I74" si="16">E63+G63</f>
        <v>0</v>
      </c>
      <c r="J63" s="37">
        <f t="shared" si="11"/>
        <v>0</v>
      </c>
      <c r="K63" s="77">
        <f t="shared" si="6"/>
        <v>0</v>
      </c>
      <c r="L63" s="37">
        <f t="shared" si="12"/>
        <v>0</v>
      </c>
      <c r="M63" s="44"/>
    </row>
    <row r="64" spans="1:13" s="67" customFormat="1" ht="12.75" customHeight="1" x14ac:dyDescent="0.25">
      <c r="A64" s="64" t="s">
        <v>85</v>
      </c>
      <c r="B64" s="62">
        <v>25</v>
      </c>
      <c r="C64" s="63" t="s">
        <v>29</v>
      </c>
      <c r="D64" s="45"/>
      <c r="E64" s="37">
        <f t="shared" si="13"/>
        <v>0</v>
      </c>
      <c r="F64" s="45"/>
      <c r="G64" s="37">
        <f t="shared" si="14"/>
        <v>0</v>
      </c>
      <c r="H64" s="37">
        <f t="shared" si="15"/>
        <v>0</v>
      </c>
      <c r="I64" s="37">
        <f t="shared" si="16"/>
        <v>0</v>
      </c>
      <c r="J64" s="37">
        <f t="shared" ref="J64:J74" si="17">K64*I64</f>
        <v>0</v>
      </c>
      <c r="K64" s="77">
        <f t="shared" si="6"/>
        <v>0</v>
      </c>
      <c r="L64" s="37">
        <f t="shared" si="12"/>
        <v>0</v>
      </c>
      <c r="M64" s="44"/>
    </row>
    <row r="65" spans="1:20" s="67" customFormat="1" ht="12.75" customHeight="1" x14ac:dyDescent="0.25">
      <c r="A65" s="64" t="s">
        <v>86</v>
      </c>
      <c r="B65" s="62">
        <v>25</v>
      </c>
      <c r="C65" s="63" t="s">
        <v>29</v>
      </c>
      <c r="D65" s="45"/>
      <c r="E65" s="37">
        <f t="shared" si="13"/>
        <v>0</v>
      </c>
      <c r="F65" s="45"/>
      <c r="G65" s="37">
        <f t="shared" si="14"/>
        <v>0</v>
      </c>
      <c r="H65" s="37">
        <f t="shared" si="15"/>
        <v>0</v>
      </c>
      <c r="I65" s="37">
        <f t="shared" si="16"/>
        <v>0</v>
      </c>
      <c r="J65" s="37">
        <f t="shared" si="17"/>
        <v>0</v>
      </c>
      <c r="K65" s="77">
        <f t="shared" si="6"/>
        <v>0</v>
      </c>
      <c r="L65" s="37">
        <f t="shared" si="12"/>
        <v>0</v>
      </c>
      <c r="M65" s="44"/>
    </row>
    <row r="66" spans="1:20" s="67" customFormat="1" ht="12.75" customHeight="1" x14ac:dyDescent="0.25">
      <c r="A66" s="64" t="s">
        <v>87</v>
      </c>
      <c r="B66" s="62">
        <v>25</v>
      </c>
      <c r="C66" s="63" t="s">
        <v>29</v>
      </c>
      <c r="D66" s="45"/>
      <c r="E66" s="37">
        <f t="shared" si="13"/>
        <v>0</v>
      </c>
      <c r="F66" s="45"/>
      <c r="G66" s="37">
        <f t="shared" si="14"/>
        <v>0</v>
      </c>
      <c r="H66" s="37">
        <f t="shared" si="15"/>
        <v>0</v>
      </c>
      <c r="I66" s="37">
        <f t="shared" si="16"/>
        <v>0</v>
      </c>
      <c r="J66" s="37">
        <f t="shared" si="17"/>
        <v>0</v>
      </c>
      <c r="K66" s="77">
        <f t="shared" si="6"/>
        <v>0</v>
      </c>
      <c r="L66" s="37">
        <f t="shared" si="12"/>
        <v>0</v>
      </c>
      <c r="M66" s="44"/>
    </row>
    <row r="67" spans="1:20" s="67" customFormat="1" ht="12.75" customHeight="1" x14ac:dyDescent="0.25">
      <c r="A67" s="64" t="s">
        <v>88</v>
      </c>
      <c r="B67" s="62">
        <v>28</v>
      </c>
      <c r="C67" s="63" t="s">
        <v>29</v>
      </c>
      <c r="D67" s="45"/>
      <c r="E67" s="37">
        <f t="shared" si="13"/>
        <v>0</v>
      </c>
      <c r="F67" s="45"/>
      <c r="G67" s="37">
        <f t="shared" si="14"/>
        <v>0</v>
      </c>
      <c r="H67" s="37">
        <f t="shared" si="15"/>
        <v>0</v>
      </c>
      <c r="I67" s="37">
        <f t="shared" si="16"/>
        <v>0</v>
      </c>
      <c r="J67" s="37">
        <f t="shared" si="17"/>
        <v>0</v>
      </c>
      <c r="K67" s="77">
        <f t="shared" si="6"/>
        <v>0</v>
      </c>
      <c r="L67" s="37">
        <f t="shared" ref="L67:L74" si="18">I67+J67</f>
        <v>0</v>
      </c>
      <c r="M67" s="44"/>
    </row>
    <row r="68" spans="1:20" s="67" customFormat="1" ht="12.75" customHeight="1" x14ac:dyDescent="0.25">
      <c r="A68" s="61" t="s">
        <v>89</v>
      </c>
      <c r="B68" s="76"/>
      <c r="C68" s="76"/>
      <c r="D68" s="45"/>
      <c r="E68" s="37"/>
      <c r="F68" s="45"/>
      <c r="G68" s="37"/>
      <c r="H68" s="37"/>
      <c r="I68" s="37"/>
      <c r="J68" s="37"/>
      <c r="K68" s="77"/>
      <c r="L68" s="37"/>
      <c r="M68" s="44"/>
    </row>
    <row r="69" spans="1:20" s="67" customFormat="1" ht="12.75" customHeight="1" x14ac:dyDescent="0.25">
      <c r="A69" s="64" t="s">
        <v>90</v>
      </c>
      <c r="B69" s="62">
        <v>2</v>
      </c>
      <c r="C69" s="63" t="s">
        <v>29</v>
      </c>
      <c r="D69" s="45"/>
      <c r="E69" s="37">
        <f t="shared" si="13"/>
        <v>0</v>
      </c>
      <c r="F69" s="45"/>
      <c r="G69" s="37">
        <f t="shared" si="14"/>
        <v>0</v>
      </c>
      <c r="H69" s="37">
        <f t="shared" si="15"/>
        <v>0</v>
      </c>
      <c r="I69" s="37">
        <f t="shared" si="16"/>
        <v>0</v>
      </c>
      <c r="J69" s="37">
        <f t="shared" si="17"/>
        <v>0</v>
      </c>
      <c r="K69" s="77">
        <f t="shared" si="6"/>
        <v>0</v>
      </c>
      <c r="L69" s="37">
        <f t="shared" si="18"/>
        <v>0</v>
      </c>
      <c r="M69" s="44"/>
    </row>
    <row r="70" spans="1:20" s="67" customFormat="1" ht="12.75" customHeight="1" x14ac:dyDescent="0.25">
      <c r="A70" s="64" t="s">
        <v>91</v>
      </c>
      <c r="B70" s="62">
        <v>4</v>
      </c>
      <c r="C70" s="63" t="s">
        <v>29</v>
      </c>
      <c r="D70" s="45"/>
      <c r="E70" s="37">
        <f t="shared" si="13"/>
        <v>0</v>
      </c>
      <c r="F70" s="45"/>
      <c r="G70" s="37">
        <f t="shared" si="14"/>
        <v>0</v>
      </c>
      <c r="H70" s="37">
        <f t="shared" si="15"/>
        <v>0</v>
      </c>
      <c r="I70" s="37">
        <f t="shared" si="16"/>
        <v>0</v>
      </c>
      <c r="J70" s="37">
        <f t="shared" si="17"/>
        <v>0</v>
      </c>
      <c r="K70" s="77">
        <f t="shared" si="6"/>
        <v>0</v>
      </c>
      <c r="L70" s="37">
        <f t="shared" si="18"/>
        <v>0</v>
      </c>
      <c r="M70" s="44"/>
    </row>
    <row r="71" spans="1:20" s="67" customFormat="1" ht="12.75" customHeight="1" x14ac:dyDescent="0.25">
      <c r="A71" s="64" t="s">
        <v>92</v>
      </c>
      <c r="B71" s="62">
        <v>8</v>
      </c>
      <c r="C71" s="63" t="s">
        <v>29</v>
      </c>
      <c r="D71" s="45"/>
      <c r="E71" s="37">
        <f t="shared" si="13"/>
        <v>0</v>
      </c>
      <c r="F71" s="45"/>
      <c r="G71" s="37">
        <f t="shared" si="14"/>
        <v>0</v>
      </c>
      <c r="H71" s="37">
        <f t="shared" si="15"/>
        <v>0</v>
      </c>
      <c r="I71" s="37">
        <f t="shared" si="16"/>
        <v>0</v>
      </c>
      <c r="J71" s="37">
        <f t="shared" si="17"/>
        <v>0</v>
      </c>
      <c r="K71" s="77">
        <f t="shared" si="6"/>
        <v>0</v>
      </c>
      <c r="L71" s="37">
        <f t="shared" si="18"/>
        <v>0</v>
      </c>
      <c r="M71" s="44"/>
    </row>
    <row r="72" spans="1:20" s="67" customFormat="1" ht="12.75" customHeight="1" x14ac:dyDescent="0.25">
      <c r="A72" s="64" t="s">
        <v>93</v>
      </c>
      <c r="B72" s="62">
        <v>14</v>
      </c>
      <c r="C72" s="63" t="s">
        <v>29</v>
      </c>
      <c r="D72" s="45"/>
      <c r="E72" s="37">
        <f t="shared" si="13"/>
        <v>0</v>
      </c>
      <c r="F72" s="45"/>
      <c r="G72" s="37">
        <f t="shared" si="14"/>
        <v>0</v>
      </c>
      <c r="H72" s="37">
        <f t="shared" si="15"/>
        <v>0</v>
      </c>
      <c r="I72" s="37">
        <f t="shared" si="16"/>
        <v>0</v>
      </c>
      <c r="J72" s="37">
        <f t="shared" si="17"/>
        <v>0</v>
      </c>
      <c r="K72" s="77">
        <f t="shared" si="6"/>
        <v>0</v>
      </c>
      <c r="L72" s="37">
        <f t="shared" si="18"/>
        <v>0</v>
      </c>
      <c r="M72" s="44"/>
    </row>
    <row r="73" spans="1:20" s="67" customFormat="1" ht="12.75" customHeight="1" x14ac:dyDescent="0.25">
      <c r="A73" s="64" t="s">
        <v>94</v>
      </c>
      <c r="B73" s="62">
        <v>40</v>
      </c>
      <c r="C73" s="63" t="s">
        <v>29</v>
      </c>
      <c r="D73" s="45"/>
      <c r="E73" s="37">
        <f t="shared" si="13"/>
        <v>0</v>
      </c>
      <c r="F73" s="45"/>
      <c r="G73" s="37">
        <f t="shared" si="14"/>
        <v>0</v>
      </c>
      <c r="H73" s="37">
        <f t="shared" si="15"/>
        <v>0</v>
      </c>
      <c r="I73" s="37">
        <f t="shared" si="16"/>
        <v>0</v>
      </c>
      <c r="J73" s="37">
        <f t="shared" si="17"/>
        <v>0</v>
      </c>
      <c r="K73" s="77">
        <f t="shared" si="6"/>
        <v>0</v>
      </c>
      <c r="L73" s="37">
        <f t="shared" si="18"/>
        <v>0</v>
      </c>
      <c r="M73" s="44"/>
    </row>
    <row r="74" spans="1:20" s="67" customFormat="1" ht="12.75" customHeight="1" x14ac:dyDescent="0.25">
      <c r="A74" s="64" t="s">
        <v>95</v>
      </c>
      <c r="B74" s="62">
        <v>24</v>
      </c>
      <c r="C74" s="63" t="s">
        <v>29</v>
      </c>
      <c r="D74" s="45"/>
      <c r="E74" s="37">
        <f t="shared" si="13"/>
        <v>0</v>
      </c>
      <c r="F74" s="45"/>
      <c r="G74" s="37">
        <f t="shared" si="14"/>
        <v>0</v>
      </c>
      <c r="H74" s="37">
        <f t="shared" si="15"/>
        <v>0</v>
      </c>
      <c r="I74" s="37">
        <f t="shared" si="16"/>
        <v>0</v>
      </c>
      <c r="J74" s="37">
        <f t="shared" si="17"/>
        <v>0</v>
      </c>
      <c r="K74" s="77">
        <f t="shared" si="6"/>
        <v>0</v>
      </c>
      <c r="L74" s="37">
        <f t="shared" si="18"/>
        <v>0</v>
      </c>
      <c r="M74" s="44"/>
    </row>
    <row r="75" spans="1:20" ht="15" customHeight="1" x14ac:dyDescent="0.25">
      <c r="A75" s="28" t="s">
        <v>9</v>
      </c>
      <c r="B75" s="36"/>
      <c r="C75" s="42"/>
      <c r="D75" s="43"/>
      <c r="E75" s="36"/>
      <c r="F75" s="43"/>
      <c r="G75" s="36"/>
      <c r="H75" s="36"/>
      <c r="I75" s="36"/>
      <c r="J75" s="36"/>
      <c r="K75" s="78"/>
      <c r="L75" s="36"/>
      <c r="M75" s="44">
        <f>SUM(L76:L77)</f>
        <v>0</v>
      </c>
    </row>
    <row r="76" spans="1:20" ht="12.75" customHeight="1" x14ac:dyDescent="0.25">
      <c r="A76" s="61" t="s">
        <v>30</v>
      </c>
      <c r="B76" s="65"/>
      <c r="C76" s="65"/>
      <c r="D76" s="68"/>
      <c r="E76" s="37">
        <f>D76*B76</f>
        <v>0</v>
      </c>
      <c r="F76" s="68"/>
      <c r="G76" s="37">
        <f>F76*B76</f>
        <v>0</v>
      </c>
      <c r="H76" s="37">
        <f>+D76+F76</f>
        <v>0</v>
      </c>
      <c r="I76" s="37">
        <f>E76+G76</f>
        <v>0</v>
      </c>
      <c r="J76" s="37">
        <f>K76*I76</f>
        <v>0</v>
      </c>
      <c r="K76" s="77"/>
      <c r="L76" s="37">
        <f>I76+J76</f>
        <v>0</v>
      </c>
      <c r="M76" s="44"/>
    </row>
    <row r="77" spans="1:20" ht="12.75" customHeight="1" x14ac:dyDescent="0.25">
      <c r="A77" s="64" t="s">
        <v>31</v>
      </c>
      <c r="B77" s="62">
        <v>82.13</v>
      </c>
      <c r="C77" s="63" t="s">
        <v>28</v>
      </c>
      <c r="D77" s="45"/>
      <c r="E77" s="37">
        <f>D77*B77</f>
        <v>0</v>
      </c>
      <c r="F77" s="45"/>
      <c r="G77" s="37">
        <f>F77*B77</f>
        <v>0</v>
      </c>
      <c r="H77" s="37">
        <f>+D77+F77</f>
        <v>0</v>
      </c>
      <c r="I77" s="37">
        <f>E77+G77</f>
        <v>0</v>
      </c>
      <c r="J77" s="37">
        <f>K77*I77</f>
        <v>0</v>
      </c>
      <c r="K77" s="77">
        <f t="shared" ref="K77" si="19">$K$9</f>
        <v>0</v>
      </c>
      <c r="L77" s="37">
        <f>I77+J77</f>
        <v>0</v>
      </c>
      <c r="M77" s="44"/>
    </row>
    <row r="78" spans="1:20" ht="15" customHeight="1" x14ac:dyDescent="0.2">
      <c r="A78" s="70"/>
      <c r="B78" s="71"/>
      <c r="C78" s="72"/>
      <c r="D78" s="73"/>
      <c r="E78" s="73"/>
      <c r="F78" s="73"/>
      <c r="G78" s="79"/>
      <c r="H78" s="115" t="s">
        <v>10</v>
      </c>
      <c r="I78" s="116"/>
      <c r="J78" s="116"/>
      <c r="K78" s="116"/>
      <c r="L78" s="117"/>
      <c r="M78" s="15">
        <f>SUM(M13:M77)</f>
        <v>0</v>
      </c>
    </row>
    <row r="79" spans="1:20" ht="13.5" customHeight="1" x14ac:dyDescent="0.2">
      <c r="A79" s="114"/>
      <c r="B79" s="114"/>
      <c r="C79" s="114"/>
    </row>
    <row r="80" spans="1:20" ht="16.5" x14ac:dyDescent="0.25">
      <c r="D80" s="1"/>
      <c r="E80" s="54"/>
      <c r="F80" s="54"/>
      <c r="G80" s="54"/>
      <c r="H80" s="54"/>
      <c r="I80" s="106" t="s">
        <v>36</v>
      </c>
      <c r="J80" s="106"/>
      <c r="K80" s="106"/>
      <c r="L80" s="106"/>
      <c r="M80" s="55"/>
      <c r="O80" s="16"/>
      <c r="P80" s="3"/>
      <c r="Q80" s="3"/>
      <c r="R80" s="3"/>
      <c r="S80" s="3"/>
      <c r="T80" s="3"/>
    </row>
    <row r="81" spans="2:20" ht="16.5" x14ac:dyDescent="0.25">
      <c r="B81" s="2"/>
      <c r="C81" s="2"/>
      <c r="D81" s="1"/>
      <c r="E81" s="54"/>
      <c r="F81" s="54"/>
      <c r="G81" s="54"/>
      <c r="H81" s="54"/>
      <c r="I81" s="54"/>
      <c r="J81" s="56"/>
      <c r="K81" s="56"/>
      <c r="L81" s="54"/>
      <c r="M81" s="3"/>
      <c r="O81" s="16"/>
      <c r="P81" s="3"/>
      <c r="Q81" s="3"/>
      <c r="R81" s="3"/>
      <c r="S81" s="3"/>
      <c r="T81" s="3"/>
    </row>
    <row r="82" spans="2:20" ht="16.5" x14ac:dyDescent="0.25">
      <c r="B82" s="2"/>
      <c r="C82" s="2"/>
      <c r="D82" s="1"/>
      <c r="E82" s="54"/>
      <c r="F82" s="54"/>
      <c r="G82" s="54"/>
      <c r="H82" s="54"/>
      <c r="I82" s="54"/>
      <c r="J82" s="56"/>
      <c r="K82" s="56"/>
      <c r="L82" s="54"/>
      <c r="M82" s="3"/>
      <c r="O82" s="16"/>
      <c r="P82" s="3"/>
      <c r="Q82" s="3"/>
      <c r="R82" s="3"/>
      <c r="S82" s="3"/>
      <c r="T82" s="3"/>
    </row>
    <row r="83" spans="2:20" ht="16.5" x14ac:dyDescent="0.25">
      <c r="B83" s="2"/>
      <c r="C83" s="2"/>
      <c r="D83" s="1"/>
      <c r="E83" s="57"/>
      <c r="F83" s="58"/>
      <c r="G83" s="57"/>
      <c r="H83" s="58"/>
      <c r="I83" s="107" t="s">
        <v>37</v>
      </c>
      <c r="J83" s="107"/>
      <c r="K83" s="107"/>
      <c r="L83" s="107"/>
      <c r="M83" s="3"/>
      <c r="O83" s="16"/>
      <c r="P83" s="3"/>
      <c r="Q83" s="3"/>
      <c r="R83" s="3"/>
      <c r="S83" s="3"/>
      <c r="T83" s="3"/>
    </row>
    <row r="84" spans="2:20" ht="16.5" x14ac:dyDescent="0.25">
      <c r="B84" s="2"/>
      <c r="C84" s="2"/>
      <c r="D84" s="1"/>
      <c r="E84" s="57"/>
      <c r="F84" s="59"/>
      <c r="G84" s="57"/>
      <c r="H84" s="59"/>
      <c r="I84" s="106" t="s">
        <v>38</v>
      </c>
      <c r="J84" s="106"/>
      <c r="K84" s="106"/>
      <c r="L84" s="106"/>
      <c r="M84" s="3"/>
      <c r="O84" s="16"/>
      <c r="P84" s="3"/>
      <c r="Q84" s="3"/>
      <c r="R84" s="3"/>
      <c r="S84" s="3"/>
      <c r="T84" s="3"/>
    </row>
    <row r="85" spans="2:20" ht="16.5" x14ac:dyDescent="0.25">
      <c r="B85" s="2"/>
      <c r="C85" s="2"/>
      <c r="D85" s="1"/>
      <c r="E85" s="57"/>
      <c r="F85" s="59"/>
      <c r="G85" s="57"/>
      <c r="H85" s="59"/>
      <c r="I85" s="106" t="s">
        <v>39</v>
      </c>
      <c r="J85" s="106"/>
      <c r="K85" s="106"/>
      <c r="L85" s="106"/>
      <c r="M85" s="3"/>
      <c r="O85" s="16"/>
      <c r="P85" s="3"/>
      <c r="Q85" s="3"/>
      <c r="R85" s="3"/>
      <c r="S85" s="3"/>
      <c r="T85" s="3"/>
    </row>
    <row r="86" spans="2:20" ht="16.5" x14ac:dyDescent="0.25">
      <c r="B86" s="2"/>
      <c r="C86" s="2"/>
      <c r="G86" s="38"/>
      <c r="M86" s="48"/>
    </row>
    <row r="87" spans="2:20" ht="16.5" x14ac:dyDescent="0.25">
      <c r="G87" s="38"/>
      <c r="M87" s="48"/>
    </row>
    <row r="88" spans="2:20" x14ac:dyDescent="0.2">
      <c r="M88" s="48"/>
    </row>
    <row r="89" spans="2:20" x14ac:dyDescent="0.2">
      <c r="M89" s="48"/>
    </row>
    <row r="90" spans="2:20" x14ac:dyDescent="0.2">
      <c r="M90" s="48"/>
    </row>
    <row r="91" spans="2:20" x14ac:dyDescent="0.2">
      <c r="M91" s="48"/>
    </row>
    <row r="92" spans="2:20" x14ac:dyDescent="0.2">
      <c r="M92" s="48"/>
    </row>
    <row r="93" spans="2:20" x14ac:dyDescent="0.2">
      <c r="M93" s="48"/>
    </row>
  </sheetData>
  <sheetProtection algorithmName="SHA-512" hashValue="+AtKlSOgFawmx/O9imXyQ6KmMxAfXL+Kb2l6BCDoQSCXE0XvSSKeeRABe2+VO6bd5fdCED5Xva8BkdGXdfv/tA==" saltValue="SMm4djBymi5/DmI10basBg==" spinCount="100000" sheet="1" objects="1" scenarios="1"/>
  <mergeCells count="27">
    <mergeCell ref="I80:L80"/>
    <mergeCell ref="I83:L83"/>
    <mergeCell ref="I84:L84"/>
    <mergeCell ref="I85:L85"/>
    <mergeCell ref="A10:A12"/>
    <mergeCell ref="B10:B12"/>
    <mergeCell ref="A79:C79"/>
    <mergeCell ref="H78:L78"/>
    <mergeCell ref="L10:L12"/>
    <mergeCell ref="C10:C12"/>
    <mergeCell ref="I10:I12"/>
    <mergeCell ref="J10:K10"/>
    <mergeCell ref="M10:M12"/>
    <mergeCell ref="D11:D12"/>
    <mergeCell ref="E11:E12"/>
    <mergeCell ref="F11:F12"/>
    <mergeCell ref="G11:G12"/>
    <mergeCell ref="J11:J12"/>
    <mergeCell ref="K11:K12"/>
    <mergeCell ref="D10:E10"/>
    <mergeCell ref="F10:G10"/>
    <mergeCell ref="H10:H12"/>
    <mergeCell ref="A6:M7"/>
    <mergeCell ref="A8:E8"/>
    <mergeCell ref="F8:M8"/>
    <mergeCell ref="A9:E9"/>
    <mergeCell ref="F9:I9"/>
  </mergeCells>
  <phoneticPr fontId="12" type="noConversion"/>
  <printOptions horizontalCentered="1"/>
  <pageMargins left="0.98425196850393704" right="0.39370078740157483" top="0.39370078740157483" bottom="0.15748031496062992" header="0.39370078740157483" footer="0.15748031496062992"/>
  <pageSetup paperSize="9" scale="50" fitToHeight="0" orientation="landscape" r:id="rId1"/>
  <headerFooter alignWithMargins="0">
    <oddFooter>&amp;C&amp;8Inst. Fed. de Educ., Ciência e Tecnol. Sul-rio-grandense
Rua Gonçalves Chaves, n° 3218– CEP 96015-560 – Pelotas/RS – Tel.: (53) 3026.6211/3026.6210
  &amp;6   &amp;Z&amp;F&amp;10
&amp;RPagina &amp;P de &amp;N</oddFooter>
  </headerFooter>
  <rowBreaks count="1" manualBreakCount="1">
    <brk id="85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  <pageSetUpPr fitToPage="1"/>
  </sheetPr>
  <dimension ref="A1:K49"/>
  <sheetViews>
    <sheetView showZeros="0" zoomScale="95" zoomScaleNormal="95" zoomScaleSheetLayoutView="100" workbookViewId="0">
      <pane xSplit="1" topLeftCell="B1" activePane="topRight" state="frozen"/>
      <selection pane="topRight" activeCell="B12" sqref="B12"/>
    </sheetView>
  </sheetViews>
  <sheetFormatPr defaultRowHeight="12.75" x14ac:dyDescent="0.2"/>
  <cols>
    <col min="1" max="1" width="67.140625" style="5" bestFit="1" customWidth="1"/>
    <col min="2" max="2" width="21.28515625" style="5" bestFit="1" customWidth="1"/>
    <col min="3" max="3" width="9.7109375" style="32" bestFit="1" customWidth="1"/>
    <col min="4" max="4" width="25" style="5" bestFit="1" customWidth="1"/>
    <col min="5" max="5" width="10.85546875" style="6" bestFit="1" customWidth="1"/>
    <col min="6" max="16384" width="9.140625" style="5"/>
  </cols>
  <sheetData>
    <row r="1" spans="1:11" s="17" customFormat="1" x14ac:dyDescent="0.2">
      <c r="A1" s="120" t="s">
        <v>35</v>
      </c>
      <c r="B1" s="120"/>
      <c r="C1" s="120"/>
      <c r="E1" s="18"/>
    </row>
    <row r="2" spans="1:11" s="17" customFormat="1" x14ac:dyDescent="0.2">
      <c r="A2" s="120"/>
      <c r="B2" s="120"/>
      <c r="C2" s="120"/>
      <c r="E2" s="18"/>
    </row>
    <row r="3" spans="1:11" s="17" customFormat="1" x14ac:dyDescent="0.2">
      <c r="A3" s="120"/>
      <c r="B3" s="120"/>
      <c r="C3" s="120"/>
      <c r="E3" s="18"/>
    </row>
    <row r="4" spans="1:11" s="17" customFormat="1" x14ac:dyDescent="0.2">
      <c r="A4" s="120"/>
      <c r="B4" s="120"/>
      <c r="C4" s="120"/>
      <c r="D4" s="20"/>
      <c r="E4" s="19"/>
      <c r="F4" s="20"/>
    </row>
    <row r="5" spans="1:11" s="17" customFormat="1" ht="12.75" customHeight="1" x14ac:dyDescent="0.2">
      <c r="A5" s="120"/>
      <c r="B5" s="120"/>
      <c r="C5" s="120"/>
      <c r="D5" s="21"/>
      <c r="E5" s="21"/>
      <c r="F5" s="21"/>
    </row>
    <row r="6" spans="1:11" s="22" customFormat="1" x14ac:dyDescent="0.2">
      <c r="A6" s="49" t="s">
        <v>34</v>
      </c>
      <c r="C6" s="30"/>
      <c r="D6" s="21"/>
      <c r="E6" s="21"/>
      <c r="F6" s="21"/>
      <c r="J6" s="50"/>
      <c r="K6" s="50"/>
    </row>
    <row r="7" spans="1:11" s="22" customFormat="1" x14ac:dyDescent="0.2">
      <c r="A7" s="49" t="s">
        <v>34</v>
      </c>
      <c r="C7" s="30"/>
      <c r="D7" s="21"/>
      <c r="E7" s="21"/>
      <c r="F7" s="21"/>
      <c r="J7" s="50"/>
      <c r="K7" s="50"/>
    </row>
    <row r="8" spans="1:11" s="22" customFormat="1" x14ac:dyDescent="0.2">
      <c r="A8" s="49" t="s">
        <v>34</v>
      </c>
      <c r="C8" s="30"/>
      <c r="D8" s="21"/>
      <c r="E8" s="21"/>
      <c r="F8" s="21"/>
      <c r="J8" s="50"/>
      <c r="K8" s="50"/>
    </row>
    <row r="9" spans="1:11" s="17" customFormat="1" ht="8.25" customHeight="1" x14ac:dyDescent="0.2">
      <c r="C9" s="29"/>
      <c r="D9" s="20"/>
      <c r="E9" s="25"/>
    </row>
    <row r="10" spans="1:11" s="17" customFormat="1" x14ac:dyDescent="0.2">
      <c r="A10" s="123" t="s">
        <v>19</v>
      </c>
      <c r="B10" s="125" t="s">
        <v>24</v>
      </c>
      <c r="C10" s="125"/>
      <c r="D10" s="125" t="s">
        <v>20</v>
      </c>
      <c r="E10" s="125"/>
    </row>
    <row r="11" spans="1:11" s="17" customFormat="1" x14ac:dyDescent="0.2">
      <c r="A11" s="124"/>
      <c r="B11" s="7" t="s">
        <v>21</v>
      </c>
      <c r="C11" s="31" t="s">
        <v>8</v>
      </c>
      <c r="D11" s="7" t="s">
        <v>21</v>
      </c>
      <c r="E11" s="7" t="s">
        <v>8</v>
      </c>
    </row>
    <row r="12" spans="1:11" s="17" customFormat="1" ht="25.5" customHeight="1" x14ac:dyDescent="0.2">
      <c r="A12" s="8" t="s">
        <v>46</v>
      </c>
      <c r="B12" s="9">
        <f>'Orçamento EMPRESA'!M13</f>
        <v>0</v>
      </c>
      <c r="C12" s="27">
        <v>1</v>
      </c>
      <c r="D12" s="26">
        <f t="shared" ref="D12:D14" si="0">B12</f>
        <v>0</v>
      </c>
      <c r="E12" s="10" t="e">
        <f>C12+#REF!+#REF!</f>
        <v>#REF!</v>
      </c>
    </row>
    <row r="13" spans="1:11" s="17" customFormat="1" ht="25.5" customHeight="1" x14ac:dyDescent="0.2">
      <c r="A13" s="8" t="s">
        <v>97</v>
      </c>
      <c r="B13" s="9">
        <f>'Orçamento EMPRESA'!M36</f>
        <v>0</v>
      </c>
      <c r="C13" s="27">
        <v>1</v>
      </c>
      <c r="D13" s="26">
        <f t="shared" si="0"/>
        <v>0</v>
      </c>
      <c r="E13" s="10" t="e">
        <f>C13+#REF!+#REF!</f>
        <v>#REF!</v>
      </c>
    </row>
    <row r="14" spans="1:11" s="17" customFormat="1" ht="25.5" customHeight="1" x14ac:dyDescent="0.2">
      <c r="A14" s="8" t="s">
        <v>47</v>
      </c>
      <c r="B14" s="9">
        <f>'Orçamento EMPRESA'!M75</f>
        <v>0</v>
      </c>
      <c r="C14" s="27">
        <v>1</v>
      </c>
      <c r="D14" s="26">
        <f t="shared" si="0"/>
        <v>0</v>
      </c>
      <c r="E14" s="10" t="e">
        <f>C14+#REF!+#REF!</f>
        <v>#REF!</v>
      </c>
    </row>
    <row r="15" spans="1:11" s="17" customFormat="1" ht="25.5" customHeight="1" x14ac:dyDescent="0.2">
      <c r="A15" s="11" t="s">
        <v>22</v>
      </c>
      <c r="B15" s="12">
        <f>SUM(B12:B14)</f>
        <v>0</v>
      </c>
      <c r="C15" s="10" t="e">
        <f>B15/$D$15</f>
        <v>#DIV/0!</v>
      </c>
      <c r="D15" s="26">
        <f>'Orçamento EMPRESA'!M78</f>
        <v>0</v>
      </c>
      <c r="E15" s="10" t="e">
        <f>C15+#REF!+#REF!</f>
        <v>#DIV/0!</v>
      </c>
    </row>
    <row r="16" spans="1:11" s="17" customFormat="1" ht="25.5" customHeight="1" x14ac:dyDescent="0.2">
      <c r="A16" s="11" t="s">
        <v>23</v>
      </c>
      <c r="B16" s="13">
        <f>B15</f>
        <v>0</v>
      </c>
      <c r="C16" s="23" t="e">
        <f>C15</f>
        <v>#DIV/0!</v>
      </c>
      <c r="D16" s="15">
        <f>SUM(D12:D14)</f>
        <v>0</v>
      </c>
      <c r="E16" s="14"/>
    </row>
    <row r="17" spans="1:5" s="17" customFormat="1" ht="12.75" customHeight="1" x14ac:dyDescent="0.2">
      <c r="C17" s="29"/>
      <c r="E17" s="18"/>
    </row>
    <row r="18" spans="1:5" s="17" customFormat="1" ht="12.75" customHeight="1" x14ac:dyDescent="0.2">
      <c r="C18" s="29"/>
      <c r="E18" s="18"/>
    </row>
    <row r="19" spans="1:5" s="17" customFormat="1" ht="15" customHeight="1" x14ac:dyDescent="0.2">
      <c r="B19" s="121"/>
      <c r="C19" s="121"/>
      <c r="D19" s="51"/>
      <c r="E19" s="18"/>
    </row>
    <row r="20" spans="1:5" s="17" customFormat="1" ht="15" customHeight="1" x14ac:dyDescent="0.2">
      <c r="C20" s="29"/>
      <c r="E20" s="18"/>
    </row>
    <row r="21" spans="1:5" s="17" customFormat="1" ht="15" customHeight="1" x14ac:dyDescent="0.2">
      <c r="C21" s="29"/>
      <c r="E21" s="18"/>
    </row>
    <row r="22" spans="1:5" s="17" customFormat="1" x14ac:dyDescent="0.2">
      <c r="C22" s="29"/>
      <c r="E22" s="18"/>
    </row>
    <row r="23" spans="1:5" s="17" customFormat="1" ht="15.75" x14ac:dyDescent="0.25">
      <c r="C23" s="29"/>
      <c r="D23" s="52"/>
      <c r="E23" s="18"/>
    </row>
    <row r="24" spans="1:5" s="17" customFormat="1" ht="15" x14ac:dyDescent="0.2">
      <c r="C24" s="29"/>
      <c r="D24" s="53"/>
    </row>
    <row r="25" spans="1:5" s="17" customFormat="1" ht="12.75" customHeight="1" x14ac:dyDescent="0.2">
      <c r="A25" s="2"/>
      <c r="B25" s="1"/>
      <c r="C25" s="1"/>
      <c r="D25" s="33"/>
    </row>
    <row r="26" spans="1:5" s="17" customFormat="1" ht="12.75" customHeight="1" x14ac:dyDescent="0.2">
      <c r="A26" s="2"/>
      <c r="B26" s="1"/>
      <c r="C26" s="1"/>
      <c r="D26" s="33"/>
    </row>
    <row r="27" spans="1:5" s="17" customFormat="1" ht="12.75" customHeight="1" x14ac:dyDescent="0.2">
      <c r="A27" s="21"/>
      <c r="B27" s="21"/>
      <c r="C27" s="29"/>
    </row>
    <row r="28" spans="1:5" s="17" customFormat="1" ht="12.75" customHeight="1" x14ac:dyDescent="0.2">
      <c r="A28" s="21"/>
      <c r="B28" s="21"/>
      <c r="C28" s="29"/>
    </row>
    <row r="29" spans="1:5" s="17" customFormat="1" ht="12.75" customHeight="1" x14ac:dyDescent="0.2">
      <c r="A29" s="34"/>
      <c r="B29" s="34"/>
      <c r="C29" s="34"/>
    </row>
    <row r="30" spans="1:5" s="17" customFormat="1" ht="12.75" customHeight="1" x14ac:dyDescent="0.2">
      <c r="A30" s="34"/>
      <c r="B30" s="34"/>
      <c r="C30" s="34"/>
    </row>
    <row r="31" spans="1:5" s="17" customFormat="1" ht="12.75" customHeight="1" x14ac:dyDescent="0.2">
      <c r="A31" s="34"/>
      <c r="B31" s="34"/>
      <c r="C31" s="34"/>
    </row>
    <row r="32" spans="1:5" s="17" customFormat="1" ht="12.75" customHeight="1" x14ac:dyDescent="0.2">
      <c r="A32" s="34"/>
      <c r="B32" s="34"/>
      <c r="C32" s="34"/>
    </row>
    <row r="33" spans="1:5" s="17" customFormat="1" ht="12.75" customHeight="1" x14ac:dyDescent="0.2">
      <c r="C33" s="29"/>
    </row>
    <row r="34" spans="1:5" s="17" customFormat="1" ht="12.75" customHeight="1" x14ac:dyDescent="0.2">
      <c r="C34" s="29"/>
    </row>
    <row r="35" spans="1:5" s="17" customFormat="1" ht="12.75" customHeight="1" x14ac:dyDescent="0.2">
      <c r="C35" s="29"/>
    </row>
    <row r="36" spans="1:5" s="17" customFormat="1" ht="12.75" customHeight="1" x14ac:dyDescent="0.2">
      <c r="C36" s="29"/>
    </row>
    <row r="37" spans="1:5" s="17" customFormat="1" ht="12.75" customHeight="1" x14ac:dyDescent="0.2">
      <c r="C37" s="29"/>
      <c r="D37" s="3"/>
    </row>
    <row r="38" spans="1:5" s="17" customFormat="1" ht="12.75" customHeight="1" x14ac:dyDescent="0.2">
      <c r="C38" s="29"/>
      <c r="D38" s="3"/>
    </row>
    <row r="39" spans="1:5" s="17" customFormat="1" ht="12.75" customHeight="1" x14ac:dyDescent="0.2">
      <c r="C39" s="29"/>
    </row>
    <row r="40" spans="1:5" s="17" customFormat="1" ht="12.75" customHeight="1" x14ac:dyDescent="0.2">
      <c r="C40" s="29"/>
    </row>
    <row r="41" spans="1:5" s="17" customFormat="1" ht="12.75" customHeight="1" x14ac:dyDescent="0.2">
      <c r="C41" s="29"/>
    </row>
    <row r="42" spans="1:5" s="17" customFormat="1" ht="12.75" customHeight="1" x14ac:dyDescent="0.2">
      <c r="C42" s="29"/>
      <c r="D42" s="3"/>
    </row>
    <row r="43" spans="1:5" s="17" customFormat="1" ht="12.75" customHeight="1" x14ac:dyDescent="0.2">
      <c r="C43" s="29"/>
      <c r="D43" s="3"/>
    </row>
    <row r="44" spans="1:5" s="17" customFormat="1" ht="12.75" customHeight="1" x14ac:dyDescent="0.2">
      <c r="C44" s="29"/>
      <c r="D44" s="24"/>
    </row>
    <row r="45" spans="1:5" s="17" customFormat="1" ht="12.75" customHeight="1" x14ac:dyDescent="0.2">
      <c r="C45" s="29"/>
      <c r="D45" s="24"/>
    </row>
    <row r="46" spans="1:5" s="17" customFormat="1" ht="12.75" customHeight="1" x14ac:dyDescent="0.2">
      <c r="A46" s="122" t="s">
        <v>25</v>
      </c>
      <c r="B46" s="122"/>
      <c r="C46" s="122"/>
      <c r="D46" s="122"/>
      <c r="E46" s="122"/>
    </row>
    <row r="47" spans="1:5" ht="12.75" customHeight="1" x14ac:dyDescent="0.2">
      <c r="A47" s="122" t="s">
        <v>26</v>
      </c>
      <c r="B47" s="122"/>
      <c r="C47" s="122"/>
      <c r="D47" s="122"/>
      <c r="E47" s="122"/>
    </row>
    <row r="48" spans="1:5" ht="12.75" customHeight="1" x14ac:dyDescent="0.2">
      <c r="A48" s="122" t="s">
        <v>33</v>
      </c>
      <c r="B48" s="122"/>
      <c r="C48" s="122"/>
      <c r="D48" s="122"/>
      <c r="E48" s="122"/>
    </row>
    <row r="49" spans="1:5" ht="12.75" customHeight="1" x14ac:dyDescent="0.2">
      <c r="A49" s="122" t="s">
        <v>27</v>
      </c>
      <c r="B49" s="122"/>
      <c r="C49" s="122"/>
      <c r="D49" s="122"/>
      <c r="E49" s="122"/>
    </row>
  </sheetData>
  <sheetProtection algorithmName="SHA-512" hashValue="k+X5QlswVt3YkjoKjr+C1ogF0l8goLu6s6Vyl5H3Ivb6S47mxp2WWN7mdVWj4qlNLNHbrSjvd2m83SRDQ1BgDA==" saltValue="7+BdWcgJ4jyGm6x8K7WB/g==" spinCount="100000" sheet="1" objects="1" scenarios="1"/>
  <mergeCells count="9">
    <mergeCell ref="A1:C5"/>
    <mergeCell ref="B19:C19"/>
    <mergeCell ref="A48:E48"/>
    <mergeCell ref="A49:E49"/>
    <mergeCell ref="A10:A11"/>
    <mergeCell ref="B10:C10"/>
    <mergeCell ref="D10:E10"/>
    <mergeCell ref="A46:E46"/>
    <mergeCell ref="A47:E47"/>
  </mergeCells>
  <phoneticPr fontId="13" type="noConversion"/>
  <printOptions horizontalCentered="1"/>
  <pageMargins left="0.78740157480314965" right="0.78740157480314965" top="0.51181102362204722" bottom="0.15748031496062992" header="0.51181102362204722" footer="0.15748031496062992"/>
  <pageSetup paperSize="9" scale="67" orientation="landscape" r:id="rId1"/>
  <headerFooter alignWithMargins="0"/>
  <ignoredErrors>
    <ignoredError sqref="C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Orçamento EMPRESA</vt:lpstr>
      <vt:lpstr>Cronograma</vt:lpstr>
      <vt:lpstr>Cronograma!Area_de_impressao</vt:lpstr>
      <vt:lpstr>'Orçamento EMPRESA'!Area_de_impressao</vt:lpstr>
      <vt:lpstr>'Orçamento EMPRESA'!Titulos_de_impressao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Jose Ricardo Nunes Alves</cp:lastModifiedBy>
  <cp:lastPrinted>2017-09-13T11:40:31Z</cp:lastPrinted>
  <dcterms:created xsi:type="dcterms:W3CDTF">2011-11-25T11:08:52Z</dcterms:created>
  <dcterms:modified xsi:type="dcterms:W3CDTF">2018-10-23T11:13:12Z</dcterms:modified>
</cp:coreProperties>
</file>