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ifs00sv011\Dados\DPO\1 - REITORIA\GONÇALVES CHAVES 3218\LICITAÇÃO 2018\REI 001_2018 - INSTALAÇÃO DIVISÓRIAS REITORIA\PDF's LICITAÇÃO_junho 2018\ORÇAMENTO E CRONOGRAMA\"/>
    </mc:Choice>
  </mc:AlternateContent>
  <bookViews>
    <workbookView xWindow="0" yWindow="0" windowWidth="28770" windowHeight="11610"/>
  </bookViews>
  <sheets>
    <sheet name="ORÇAMENTO - DIVISÓRIAS" sheetId="1" r:id="rId1"/>
    <sheet name="CRONOGRAMA - DIVISÓRIAS" sheetId="2" r:id="rId2"/>
  </sheets>
  <definedNames>
    <definedName name="_xlnm.Print_Area" localSheetId="1">'CRONOGRAMA - DIVISÓRIAS'!$A$1:$G$35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0" i="1" l="1"/>
  <c r="R69" i="1" l="1"/>
  <c r="R65" i="1"/>
  <c r="R62" i="1"/>
  <c r="R60" i="1"/>
  <c r="R58" i="1"/>
  <c r="R55" i="1"/>
  <c r="R52" i="1"/>
  <c r="R50" i="1"/>
  <c r="R48" i="1"/>
  <c r="R47" i="1"/>
  <c r="R44" i="1"/>
  <c r="R41" i="1"/>
  <c r="R40" i="1"/>
  <c r="R39" i="1"/>
  <c r="R37" i="1"/>
  <c r="R36" i="1"/>
  <c r="R32" i="1"/>
  <c r="R29" i="1"/>
  <c r="R28" i="1"/>
  <c r="R24" i="1"/>
  <c r="G23" i="2" l="1"/>
  <c r="G22" i="2"/>
  <c r="G21" i="2"/>
  <c r="G20" i="2"/>
  <c r="G19" i="2"/>
  <c r="G18" i="2"/>
  <c r="G17" i="2"/>
  <c r="G16" i="2"/>
  <c r="G15" i="2"/>
  <c r="O20" i="1" l="1"/>
  <c r="N20" i="1"/>
  <c r="L20" i="1"/>
  <c r="P20" i="1" l="1"/>
  <c r="Q20" i="1" s="1"/>
  <c r="S20" i="1" s="1"/>
  <c r="T18" i="1" s="1"/>
  <c r="T17" i="1" s="1"/>
  <c r="F15" i="2" s="1"/>
  <c r="B15" i="2" l="1"/>
  <c r="O69" i="1"/>
  <c r="O65" i="1"/>
  <c r="O62" i="1"/>
  <c r="O60" i="1"/>
  <c r="O58" i="1"/>
  <c r="O55" i="1"/>
  <c r="O52" i="1"/>
  <c r="O50" i="1"/>
  <c r="O48" i="1"/>
  <c r="O47" i="1"/>
  <c r="O44" i="1"/>
  <c r="O41" i="1"/>
  <c r="O40" i="1"/>
  <c r="O39" i="1"/>
  <c r="O37" i="1"/>
  <c r="O36" i="1"/>
  <c r="O32" i="1"/>
  <c r="O29" i="1"/>
  <c r="O28" i="1"/>
  <c r="O24" i="1"/>
  <c r="N69" i="1"/>
  <c r="N65" i="1"/>
  <c r="N62" i="1"/>
  <c r="N60" i="1"/>
  <c r="N58" i="1"/>
  <c r="N55" i="1"/>
  <c r="N52" i="1"/>
  <c r="N50" i="1"/>
  <c r="N48" i="1"/>
  <c r="N47" i="1"/>
  <c r="N44" i="1"/>
  <c r="N41" i="1"/>
  <c r="N40" i="1"/>
  <c r="N39" i="1"/>
  <c r="N37" i="1"/>
  <c r="N36" i="1"/>
  <c r="N32" i="1"/>
  <c r="N29" i="1"/>
  <c r="N28" i="1"/>
  <c r="L69" i="1"/>
  <c r="L65" i="1"/>
  <c r="L62" i="1"/>
  <c r="L60" i="1"/>
  <c r="L58" i="1"/>
  <c r="L55" i="1"/>
  <c r="L52" i="1"/>
  <c r="L50" i="1"/>
  <c r="L48" i="1"/>
  <c r="L47" i="1"/>
  <c r="L44" i="1"/>
  <c r="L41" i="1"/>
  <c r="L40" i="1"/>
  <c r="L39" i="1"/>
  <c r="L37" i="1"/>
  <c r="L36" i="1"/>
  <c r="L32" i="1"/>
  <c r="L29" i="1"/>
  <c r="L28" i="1"/>
  <c r="N24" i="1"/>
  <c r="L24" i="1"/>
  <c r="P32" i="1" l="1"/>
  <c r="Q32" i="1" s="1"/>
  <c r="S32" i="1" s="1"/>
  <c r="T30" i="1" s="1"/>
  <c r="P40" i="1"/>
  <c r="Q40" i="1" s="1"/>
  <c r="S40" i="1" s="1"/>
  <c r="P48" i="1"/>
  <c r="Q48" i="1" s="1"/>
  <c r="S48" i="1" s="1"/>
  <c r="P65" i="1"/>
  <c r="Q65" i="1" s="1"/>
  <c r="S65" i="1" s="1"/>
  <c r="T64" i="1" s="1"/>
  <c r="T63" i="1" s="1"/>
  <c r="F22" i="2" s="1"/>
  <c r="P36" i="1"/>
  <c r="Q36" i="1" s="1"/>
  <c r="S36" i="1" s="1"/>
  <c r="P41" i="1"/>
  <c r="Q41" i="1" s="1"/>
  <c r="S41" i="1" s="1"/>
  <c r="P50" i="1"/>
  <c r="Q50" i="1" s="1"/>
  <c r="S50" i="1" s="1"/>
  <c r="P58" i="1"/>
  <c r="Q58" i="1" s="1"/>
  <c r="S58" i="1" s="1"/>
  <c r="T57" i="1" s="1"/>
  <c r="P28" i="1"/>
  <c r="Q28" i="1" s="1"/>
  <c r="S28" i="1" s="1"/>
  <c r="P37" i="1"/>
  <c r="Q37" i="1" s="1"/>
  <c r="S37" i="1" s="1"/>
  <c r="P44" i="1"/>
  <c r="Q44" i="1" s="1"/>
  <c r="S44" i="1" s="1"/>
  <c r="T43" i="1" s="1"/>
  <c r="P52" i="1"/>
  <c r="Q52" i="1" s="1"/>
  <c r="S52" i="1" s="1"/>
  <c r="T51" i="1" s="1"/>
  <c r="P60" i="1"/>
  <c r="Q60" i="1" s="1"/>
  <c r="S60" i="1" s="1"/>
  <c r="T59" i="1" s="1"/>
  <c r="P29" i="1"/>
  <c r="Q29" i="1" s="1"/>
  <c r="S29" i="1" s="1"/>
  <c r="P39" i="1"/>
  <c r="Q39" i="1" s="1"/>
  <c r="S39" i="1" s="1"/>
  <c r="P47" i="1"/>
  <c r="Q47" i="1" s="1"/>
  <c r="S47" i="1" s="1"/>
  <c r="P55" i="1"/>
  <c r="Q55" i="1" s="1"/>
  <c r="S55" i="1" s="1"/>
  <c r="T54" i="1" s="1"/>
  <c r="T53" i="1" s="1"/>
  <c r="F20" i="2" s="1"/>
  <c r="D20" i="2" s="1"/>
  <c r="P62" i="1"/>
  <c r="Q62" i="1" s="1"/>
  <c r="S62" i="1" s="1"/>
  <c r="T61" i="1" s="1"/>
  <c r="P69" i="1"/>
  <c r="Q69" i="1" s="1"/>
  <c r="S69" i="1" s="1"/>
  <c r="T67" i="1" s="1"/>
  <c r="T66" i="1" s="1"/>
  <c r="F23" i="2" s="1"/>
  <c r="P24" i="1"/>
  <c r="Q24" i="1" s="1"/>
  <c r="S24" i="1" s="1"/>
  <c r="T22" i="1" s="1"/>
  <c r="T21" i="1" s="1"/>
  <c r="F16" i="2" s="1"/>
  <c r="B23" i="2" l="1"/>
  <c r="D23" i="2"/>
  <c r="D22" i="2"/>
  <c r="B22" i="2"/>
  <c r="B16" i="2"/>
  <c r="D16" i="2"/>
  <c r="T34" i="1"/>
  <c r="T33" i="1" s="1"/>
  <c r="F18" i="2" s="1"/>
  <c r="T26" i="1"/>
  <c r="T25" i="1" s="1"/>
  <c r="F17" i="2" s="1"/>
  <c r="D17" i="2" s="1"/>
  <c r="T56" i="1"/>
  <c r="F21" i="2" s="1"/>
  <c r="T45" i="1"/>
  <c r="T42" i="1" s="1"/>
  <c r="F19" i="2" s="1"/>
  <c r="D19" i="2" s="1"/>
  <c r="D21" i="2" l="1"/>
  <c r="B21" i="2"/>
  <c r="D18" i="2"/>
  <c r="B18" i="2"/>
  <c r="F25" i="2"/>
  <c r="T70" i="1"/>
  <c r="F24" i="2" s="1"/>
  <c r="B24" i="2" l="1"/>
  <c r="C24" i="2" s="1"/>
  <c r="D24" i="2"/>
  <c r="E24" i="2" s="1"/>
  <c r="G24" i="2" l="1"/>
</calcChain>
</file>

<file path=xl/sharedStrings.xml><?xml version="1.0" encoding="utf-8"?>
<sst xmlns="http://schemas.openxmlformats.org/spreadsheetml/2006/main" count="265" uniqueCount="176">
  <si>
    <t>PLANILHA DE ORÇAMENTO GLOBAL</t>
  </si>
  <si>
    <t>OBRA:</t>
  </si>
  <si>
    <t>ENDEREÇO:</t>
  </si>
  <si>
    <t>RUA GONÇALVES CHAVES, 3218  - CENTRO</t>
  </si>
  <si>
    <t xml:space="preserve">RESP. TÉC: </t>
  </si>
  <si>
    <t>CLIENTE:</t>
  </si>
  <si>
    <t>INSTITUTO FEDERAL SUL-RIO-GRANDENSE</t>
  </si>
  <si>
    <t>CIDADE:</t>
  </si>
  <si>
    <t>PELOTAS</t>
  </si>
  <si>
    <t xml:space="preserve">DATA BASE: </t>
  </si>
  <si>
    <t>ITEM</t>
  </si>
  <si>
    <t>CÓDIGOS</t>
  </si>
  <si>
    <t>DESCRIÇÃO</t>
  </si>
  <si>
    <t>QTD.</t>
  </si>
  <si>
    <t>UN</t>
  </si>
  <si>
    <t>MÃO-DE -OBRA</t>
  </si>
  <si>
    <t>MATERIAL</t>
  </si>
  <si>
    <t>C. UNIT. TOTAL</t>
  </si>
  <si>
    <t>C. DIRETO</t>
  </si>
  <si>
    <t>BDI</t>
  </si>
  <si>
    <t>SUB TOTAL</t>
  </si>
  <si>
    <t>TOTAL</t>
  </si>
  <si>
    <t>C. UNIT. c/ENC</t>
  </si>
  <si>
    <t>C. PARCIAL</t>
  </si>
  <si>
    <t>C. UNIT. c/ ENC.</t>
  </si>
  <si>
    <t>VALOR</t>
  </si>
  <si>
    <t>PLEO</t>
  </si>
  <si>
    <t>7.</t>
  </si>
  <si>
    <t>ALVENARIA/ VEDAÇÃO/DIVISÓRIA</t>
  </si>
  <si>
    <t xml:space="preserve">8. </t>
  </si>
  <si>
    <t>ESQUADRIAS</t>
  </si>
  <si>
    <t>8. 1.</t>
  </si>
  <si>
    <t>ESQUADRIAS DE MADEIRA</t>
  </si>
  <si>
    <t>8. 1. 2.</t>
  </si>
  <si>
    <t>PORTAS INTERNAS</t>
  </si>
  <si>
    <t>8. 1. 2. 1.</t>
  </si>
  <si>
    <t>7. 2.</t>
  </si>
  <si>
    <t>DIVISÓRIAS</t>
  </si>
  <si>
    <t>7. 2. 2.</t>
  </si>
  <si>
    <t>DIVISÓRIA COM PAINÉIS DE GESSO</t>
  </si>
  <si>
    <t>7. 2. 2. 1</t>
  </si>
  <si>
    <t xml:space="preserve">17. </t>
  </si>
  <si>
    <t xml:space="preserve">PINTURA </t>
  </si>
  <si>
    <t xml:space="preserve">17. 1. </t>
  </si>
  <si>
    <t>SELADOR/PREPARAÇÃO</t>
  </si>
  <si>
    <t>17. 1. 1.</t>
  </si>
  <si>
    <t>17. 3.</t>
  </si>
  <si>
    <t>BASE ACRÍLICA</t>
  </si>
  <si>
    <t>17. 3. 1.</t>
  </si>
  <si>
    <t xml:space="preserve">18. </t>
  </si>
  <si>
    <t>SERVIÇOS COMPLEMENTARES</t>
  </si>
  <si>
    <t>18. 5.</t>
  </si>
  <si>
    <t>LIMPEZA E ENTREGA DA OBRA</t>
  </si>
  <si>
    <t>18. 5. 1.</t>
  </si>
  <si>
    <t>MASSA CORRIDA</t>
  </si>
  <si>
    <t>17. 6. 1.</t>
  </si>
  <si>
    <t>17.  6.</t>
  </si>
  <si>
    <t>14.</t>
  </si>
  <si>
    <t>INSTALAÇÕES DE COMBATE AO INCÊNDIO</t>
  </si>
  <si>
    <t xml:space="preserve">14. 2. </t>
  </si>
  <si>
    <t>ILUMINAÇÃO DE EMERGÊNCIA</t>
  </si>
  <si>
    <t>14. 2. 1.</t>
  </si>
  <si>
    <t>MERCADO</t>
  </si>
  <si>
    <t>-</t>
  </si>
  <si>
    <t xml:space="preserve">14. 3. </t>
  </si>
  <si>
    <t>SINALIZAÇÃO DE EMERGÊNCIA</t>
  </si>
  <si>
    <t>14. 3. 1.</t>
  </si>
  <si>
    <t>PLACA DE "SAÍDA"</t>
  </si>
  <si>
    <t xml:space="preserve">14. 3. 1. 1. </t>
  </si>
  <si>
    <t>173360A</t>
  </si>
  <si>
    <t xml:space="preserve">14. 3. 2. </t>
  </si>
  <si>
    <t>PLACA DE "PROIBIDO FUMAR"</t>
  </si>
  <si>
    <t>14. 3. 2. 1.</t>
  </si>
  <si>
    <t>173360B</t>
  </si>
  <si>
    <t>10.</t>
  </si>
  <si>
    <t>INSTALAÇÕES ELÉTRICAS</t>
  </si>
  <si>
    <t>16.</t>
  </si>
  <si>
    <t>VIDRO</t>
  </si>
  <si>
    <t>16. 1.</t>
  </si>
  <si>
    <t>16. 1. 1.</t>
  </si>
  <si>
    <t xml:space="preserve">21. </t>
  </si>
  <si>
    <t>GERENCIAMENTO DE OBRAS/ FISCALIZAÇÃO</t>
  </si>
  <si>
    <t xml:space="preserve">21. 1. </t>
  </si>
  <si>
    <t>ADMINISTRAÇÃO DA OBRA</t>
  </si>
  <si>
    <t>ESQUADRIAS DE ALUMÍNIO</t>
  </si>
  <si>
    <t>JANELAS</t>
  </si>
  <si>
    <t>8. 2.</t>
  </si>
  <si>
    <t>8. 2. 1.</t>
  </si>
  <si>
    <t>8. 2. 1. 1.</t>
  </si>
  <si>
    <t xml:space="preserve">M2    </t>
  </si>
  <si>
    <t>PAREDE DE GESSO ACARTONADO C/ ISOLAMENTO EM LÃ DE ROCHA 5CM</t>
  </si>
  <si>
    <t>PORTA INT.SEMI-OCA 0,80X2,10 COM FERRAGEM COMPLETA (MADEIRA CURUPIXÁ, SEM VISOR)</t>
  </si>
  <si>
    <t>PORTA INT.SEMI-OCA 0,80X2,10 COM FERRAGEM COMPLETA (MADEIRA CURUPIXÁ, COM VISOR)</t>
  </si>
  <si>
    <t>CAIXILHO FIXO ALUMINIO ANODIZADO</t>
  </si>
  <si>
    <t>10. 1.</t>
  </si>
  <si>
    <t>10.1.1.</t>
  </si>
  <si>
    <t>10.1.2.</t>
  </si>
  <si>
    <t>10.1.1.1</t>
  </si>
  <si>
    <t>10.1.1.2</t>
  </si>
  <si>
    <t>10.1.2.1</t>
  </si>
  <si>
    <t>10.1.2.2</t>
  </si>
  <si>
    <t>10.1.2.3</t>
  </si>
  <si>
    <t>REMOÇÃO E REINSTALAÇÃO DE LUMINARIAS</t>
  </si>
  <si>
    <t>PLAFON DE EMBUTIR C/ LAMP. COMP. 23W</t>
  </si>
  <si>
    <t>INSTALAÇÕES ELÉTRICA DE BAIXA TENSÃO</t>
  </si>
  <si>
    <t>LUMINARIAS</t>
  </si>
  <si>
    <t>INTERRUPTORES, TOMADAS E ACESSÓRIOS</t>
  </si>
  <si>
    <t>LUMINÁRIA DE EMERGÊNCIA DE 30 LEDS (2 LINHAS DE 15 LEDS)</t>
  </si>
  <si>
    <t xml:space="preserve">14. 6. </t>
  </si>
  <si>
    <t>ALARME DE INCÊNDIO</t>
  </si>
  <si>
    <t>14.6.1.</t>
  </si>
  <si>
    <t xml:space="preserve">14. 3. 1. 2. </t>
  </si>
  <si>
    <t>INTERRUPTOR EMBUTIR SIMPLES</t>
  </si>
  <si>
    <t>TOMADA DUPLO RJ-45, INCL. CX. 3X3</t>
  </si>
  <si>
    <t>TOMADA DUPLA - 10A, INCL. CX. 3X3</t>
  </si>
  <si>
    <t xml:space="preserve">PLACA ACRÍLICA DE SINALIZAÇÃO DE SAÍDA C/ SETA P/ A DIREITA (PAREDE) COD. 13D
</t>
  </si>
  <si>
    <t>PLACA ACRÍLICA DE SINALIZAÇÃO DE SAÍDA (SOBRE A PORTA) - CÓDIGO 17</t>
  </si>
  <si>
    <t>PLACA ACRILICA DE SINALIZAÇÃO DE PROIBIDO FUMAR - CÓDIGO</t>
  </si>
  <si>
    <t>DETECTOR DE FUMAÇA (MODELO DFN-E OU SIMILAR)</t>
  </si>
  <si>
    <t xml:space="preserve">VIDRO LISO			</t>
  </si>
  <si>
    <t>SELADOR PARA PAREDES INTERNAS/EXTERNAS 1 DEMAO</t>
  </si>
  <si>
    <t>PINTURA ACRILICA SOBRE MASSA ACRILICA-2 DEMAOS</t>
  </si>
  <si>
    <t>MASSA CORRIDA PVA PARA INTERIORES 2 DEMAOS</t>
  </si>
  <si>
    <t>LIMPEZA FINAL DA OBRA</t>
  </si>
  <si>
    <t>21.1.1.</t>
  </si>
  <si>
    <t>21.1.1.1.</t>
  </si>
  <si>
    <t>DESPESAS COM PESSOAL</t>
  </si>
  <si>
    <t>CONTRAMESTRE</t>
  </si>
  <si>
    <t xml:space="preserve">CJ    </t>
  </si>
  <si>
    <t xml:space="preserve">UN    </t>
  </si>
  <si>
    <t xml:space="preserve">MS    </t>
  </si>
  <si>
    <t>TOTAL DO ORÇAMENTO</t>
  </si>
  <si>
    <t>OBSERVAÇÕES:</t>
  </si>
  <si>
    <t>1) As composições de custos apresentadas nesta planilha orçamentária englobam em seu valor toda a mão-de-obra, materiais, ferramentas, equipamentos e demais itens necessários à sua perfeita e completa execução.</t>
  </si>
  <si>
    <t>LEGENDA:</t>
  </si>
  <si>
    <t>PLANILHA ELETRÔICA DE ORÇAMENTOS</t>
  </si>
  <si>
    <t>SINAPI</t>
  </si>
  <si>
    <t>SISTEMA NACIONAL DE PESQUISA DE CUSTOS E ÍNDICES DA CONSTRUÇÃO CIVIL</t>
  </si>
  <si>
    <t>PESQUISA NO MERCADO LOCAL</t>
  </si>
  <si>
    <t>2) A presente planilha deve ser analisada em conjunto com as especificações técnicas, com o cronograma físico-financeiro e com os respectivos projetos.</t>
  </si>
  <si>
    <t>2.</t>
  </si>
  <si>
    <t>SERVIÇOS PRELIMINARES / TÉCNICOS</t>
  </si>
  <si>
    <t>2.1</t>
  </si>
  <si>
    <t>MEDICINA E SEGURANÇA DO TRABALHO</t>
  </si>
  <si>
    <t>2.1.1</t>
  </si>
  <si>
    <t>EQUIPAMENTOS DE PROTEÇÃO INDIVIDUAL</t>
  </si>
  <si>
    <t>2.1.1.1</t>
  </si>
  <si>
    <t>EQUIPAMENTOS INDIVIDUAIS DE SEGURANÇA</t>
  </si>
  <si>
    <t>REITORIA - INSTALAÇÃO DE DIVISÓRIAS</t>
  </si>
  <si>
    <t>VIDRO TRANSPARENTE 4MM COLOCADO COM NEOPRENE (visores) / baguete madeira (portas)</t>
  </si>
  <si>
    <t>CRONOGRAMA FÍSICO-FINANCEIRO</t>
  </si>
  <si>
    <t>%</t>
  </si>
  <si>
    <t>21.   GERENCIAMENTO DE OBRAS / FISCALIZAÇÃO</t>
  </si>
  <si>
    <t>Total  da Etapa</t>
  </si>
  <si>
    <t>Total Acumulado</t>
  </si>
  <si>
    <t>25 dias</t>
  </si>
  <si>
    <t xml:space="preserve"> 2.   SERVIÇOS PRELIMINARES / TÉCNICOS</t>
  </si>
  <si>
    <t xml:space="preserve"> 7.   ALVENARIA / VEDAÇÃO / DIVISÓRIA</t>
  </si>
  <si>
    <t xml:space="preserve"> 8.   ESQUADRIAS</t>
  </si>
  <si>
    <t>10.   INSTALAÇÕES ELÉTRICAS</t>
  </si>
  <si>
    <t>14.   INSTALAÇÕES DE COMBATE À INCÊNDIO</t>
  </si>
  <si>
    <t>17.   PINTURA</t>
  </si>
  <si>
    <t>18.   SERVIÇOS COMPLEMENTARES</t>
  </si>
  <si>
    <t>20 dias</t>
  </si>
  <si>
    <t>16.   VIDRO</t>
  </si>
  <si>
    <r>
      <t xml:space="preserve">Obra: </t>
    </r>
    <r>
      <rPr>
        <sz val="12"/>
        <rFont val="Arial"/>
        <family val="2"/>
      </rPr>
      <t>Reitoria - Instalação de Divisórias</t>
    </r>
  </si>
  <si>
    <r>
      <t xml:space="preserve">Cliente: </t>
    </r>
    <r>
      <rPr>
        <sz val="12"/>
        <color indexed="8"/>
        <rFont val="Arial"/>
        <family val="2"/>
      </rPr>
      <t>Instituto Federal Sul-rio-grandense</t>
    </r>
  </si>
  <si>
    <t>Local e Data</t>
  </si>
  <si>
    <t>Nome do Profissional Responsável</t>
  </si>
  <si>
    <t>Especificação do Cargo/função</t>
  </si>
  <si>
    <t>N° do CREA ou CAU</t>
  </si>
  <si>
    <t>INCLUIR LOGOTIPO DA EMPRESA</t>
  </si>
  <si>
    <t>DADOS DA EMPRESA</t>
  </si>
  <si>
    <t>XXXXXXXXXXXXXXXXX</t>
  </si>
  <si>
    <t>xx</t>
  </si>
  <si>
    <t>MAIO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</si>
</sst>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00.00"/>
    <numFmt numFmtId="166" formatCode="000.00"/>
    <numFmt numFmtId="167" formatCode="&quot;R$&quot;\ #,##0.00"/>
    <numFmt numFmtId="168" formatCode="&quot;R$&quot;\ #,##0.00;\-&quot;R$&quot;\ #,##0.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sz val="13"/>
      <color indexed="8"/>
      <name val="Arial"/>
      <family val="2"/>
    </font>
    <font>
      <b/>
      <sz val="11"/>
      <name val="Arial"/>
      <family val="2"/>
    </font>
    <font>
      <b/>
      <sz val="14"/>
      <color rgb="FFFF0000"/>
      <name val="Calibri"/>
      <family val="2"/>
      <scheme val="minor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</cellStyleXfs>
  <cellXfs count="240">
    <xf numFmtId="0" fontId="0" fillId="0" borderId="0" xfId="0"/>
    <xf numFmtId="0" fontId="4" fillId="3" borderId="7" xfId="0" applyFont="1" applyFill="1" applyBorder="1" applyAlignment="1" applyProtection="1">
      <alignment horizontal="left" vertical="center"/>
      <protection locked="0"/>
    </xf>
    <xf numFmtId="0" fontId="4" fillId="3" borderId="12" xfId="0" applyFont="1" applyFill="1" applyBorder="1" applyAlignment="1" applyProtection="1">
      <alignment horizontal="left" vertical="center"/>
      <protection locked="0"/>
    </xf>
    <xf numFmtId="0" fontId="4" fillId="2" borderId="8" xfId="0" applyFont="1" applyFill="1" applyBorder="1" applyAlignment="1" applyProtection="1">
      <alignment vertical="center"/>
      <protection locked="0"/>
    </xf>
    <xf numFmtId="0" fontId="8" fillId="0" borderId="0" xfId="0" applyFont="1"/>
    <xf numFmtId="164" fontId="2" fillId="0" borderId="8" xfId="4" applyNumberFormat="1" applyFont="1" applyFill="1" applyBorder="1" applyAlignment="1" applyProtection="1">
      <alignment horizontal="right" vertical="top"/>
      <protection locked="0"/>
    </xf>
    <xf numFmtId="164" fontId="3" fillId="5" borderId="8" xfId="0" applyNumberFormat="1" applyFont="1" applyFill="1" applyBorder="1" applyAlignment="1" applyProtection="1">
      <alignment vertical="center"/>
      <protection locked="0"/>
    </xf>
    <xf numFmtId="164" fontId="3" fillId="6" borderId="8" xfId="2" applyNumberFormat="1" applyFont="1" applyFill="1" applyBorder="1" applyAlignment="1" applyProtection="1">
      <alignment horizontal="center" vertical="center"/>
      <protection locked="0"/>
    </xf>
    <xf numFmtId="164" fontId="4" fillId="2" borderId="8" xfId="0" applyNumberFormat="1" applyFont="1" applyFill="1" applyBorder="1" applyAlignment="1" applyProtection="1">
      <alignment vertical="center"/>
      <protection locked="0"/>
    </xf>
    <xf numFmtId="164" fontId="3" fillId="6" borderId="8" xfId="1" applyNumberFormat="1" applyFont="1" applyFill="1" applyBorder="1" applyAlignment="1" applyProtection="1">
      <alignment horizontal="right" vertical="center"/>
      <protection locked="0"/>
    </xf>
    <xf numFmtId="164" fontId="3" fillId="6" borderId="8" xfId="2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44" fontId="7" fillId="0" borderId="0" xfId="2" applyFont="1" applyFill="1" applyBorder="1" applyAlignment="1" applyProtection="1">
      <alignment horizontal="center" vertical="center"/>
      <protection locked="0"/>
    </xf>
    <xf numFmtId="44" fontId="7" fillId="0" borderId="0" xfId="2" applyFont="1" applyFill="1" applyBorder="1" applyAlignment="1" applyProtection="1">
      <alignment horizontal="right" vertical="center"/>
      <protection locked="0"/>
    </xf>
    <xf numFmtId="165" fontId="7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0" xfId="0" applyFont="1" applyBorder="1" applyProtection="1"/>
    <xf numFmtId="0" fontId="13" fillId="0" borderId="0" xfId="0" applyFont="1" applyFill="1" applyBorder="1" applyAlignment="1" applyProtection="1">
      <alignment vertical="top" wrapText="1"/>
    </xf>
    <xf numFmtId="0" fontId="10" fillId="0" borderId="0" xfId="0" applyFont="1" applyProtection="1"/>
    <xf numFmtId="0" fontId="15" fillId="0" borderId="20" xfId="0" applyFont="1" applyFill="1" applyBorder="1" applyAlignment="1" applyProtection="1">
      <alignment horizontal="left" vertical="top"/>
    </xf>
    <xf numFmtId="0" fontId="17" fillId="0" borderId="9" xfId="0" applyFont="1" applyFill="1" applyBorder="1" applyAlignment="1" applyProtection="1">
      <alignment horizontal="left" vertical="top"/>
    </xf>
    <xf numFmtId="0" fontId="19" fillId="0" borderId="8" xfId="0" applyNumberFormat="1" applyFont="1" applyFill="1" applyBorder="1" applyAlignment="1" applyProtection="1">
      <alignment horizontal="center" vertical="top" wrapText="1"/>
    </xf>
    <xf numFmtId="0" fontId="19" fillId="0" borderId="8" xfId="0" applyNumberFormat="1" applyFont="1" applyFill="1" applyBorder="1" applyAlignment="1" applyProtection="1">
      <alignment horizontal="left" vertical="center" wrapText="1"/>
    </xf>
    <xf numFmtId="167" fontId="19" fillId="0" borderId="8" xfId="0" applyNumberFormat="1" applyFont="1" applyFill="1" applyBorder="1" applyAlignment="1" applyProtection="1">
      <alignment horizontal="center" vertical="center" wrapText="1"/>
    </xf>
    <xf numFmtId="10" fontId="19" fillId="0" borderId="8" xfId="2" applyNumberFormat="1" applyFont="1" applyFill="1" applyBorder="1" applyAlignment="1" applyProtection="1">
      <alignment horizontal="center" vertical="center" wrapText="1"/>
    </xf>
    <xf numFmtId="0" fontId="15" fillId="0" borderId="8" xfId="0" applyNumberFormat="1" applyFont="1" applyFill="1" applyBorder="1" applyAlignment="1" applyProtection="1">
      <alignment horizontal="center" vertical="center" wrapText="1"/>
    </xf>
    <xf numFmtId="0" fontId="15" fillId="7" borderId="8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167" fontId="15" fillId="0" borderId="0" xfId="0" quotePrefix="1" applyNumberFormat="1" applyFont="1" applyFill="1" applyBorder="1" applyAlignment="1" applyProtection="1">
      <alignment horizontal="center" vertical="center" wrapText="1"/>
    </xf>
    <xf numFmtId="10" fontId="16" fillId="0" borderId="0" xfId="2" applyNumberFormat="1" applyFont="1" applyFill="1" applyBorder="1" applyAlignment="1" applyProtection="1">
      <alignment horizontal="center" vertical="center" wrapText="1"/>
    </xf>
    <xf numFmtId="4" fontId="20" fillId="0" borderId="0" xfId="1" applyNumberFormat="1" applyFont="1" applyAlignment="1">
      <alignment horizontal="left" vertical="center"/>
    </xf>
    <xf numFmtId="4" fontId="20" fillId="0" borderId="0" xfId="1" applyNumberFormat="1" applyFont="1" applyAlignment="1">
      <alignment vertical="center"/>
    </xf>
    <xf numFmtId="10" fontId="19" fillId="0" borderId="8" xfId="0" applyNumberFormat="1" applyFont="1" applyFill="1" applyBorder="1" applyAlignment="1" applyProtection="1">
      <alignment horizontal="center" vertical="top" wrapText="1"/>
    </xf>
    <xf numFmtId="168" fontId="12" fillId="0" borderId="8" xfId="2" quotePrefix="1" applyNumberFormat="1" applyFont="1" applyFill="1" applyBorder="1" applyAlignment="1" applyProtection="1">
      <alignment horizontal="center" vertical="center" wrapText="1"/>
    </xf>
    <xf numFmtId="10" fontId="12" fillId="0" borderId="8" xfId="0" applyNumberFormat="1" applyFont="1" applyFill="1" applyBorder="1" applyAlignment="1" applyProtection="1">
      <alignment horizontal="center" vertical="center" wrapText="1"/>
    </xf>
    <xf numFmtId="168" fontId="15" fillId="0" borderId="8" xfId="2" quotePrefix="1" applyNumberFormat="1" applyFont="1" applyFill="1" applyBorder="1" applyAlignment="1" applyProtection="1">
      <alignment horizontal="center" vertical="center" wrapText="1"/>
    </xf>
    <xf numFmtId="10" fontId="19" fillId="0" borderId="8" xfId="2" quotePrefix="1" applyNumberFormat="1" applyFont="1" applyFill="1" applyBorder="1" applyAlignment="1" applyProtection="1">
      <alignment horizontal="center" vertical="center" wrapText="1"/>
    </xf>
    <xf numFmtId="167" fontId="21" fillId="7" borderId="8" xfId="0" applyNumberFormat="1" applyFont="1" applyFill="1" applyBorder="1" applyAlignment="1" applyProtection="1">
      <alignment horizontal="center" vertical="center" wrapText="1"/>
    </xf>
    <xf numFmtId="44" fontId="3" fillId="4" borderId="8" xfId="2" applyFont="1" applyFill="1" applyBorder="1" applyAlignment="1" applyProtection="1">
      <alignment horizontal="center" vertical="center"/>
      <protection locked="0"/>
    </xf>
    <xf numFmtId="10" fontId="4" fillId="4" borderId="8" xfId="3" applyNumberFormat="1" applyFont="1" applyFill="1" applyBorder="1" applyAlignment="1" applyProtection="1">
      <alignment horizontal="center" vertical="center"/>
      <protection locked="0"/>
    </xf>
    <xf numFmtId="10" fontId="22" fillId="0" borderId="8" xfId="3" applyNumberFormat="1" applyFont="1" applyFill="1" applyBorder="1" applyAlignment="1" applyProtection="1">
      <alignment horizontal="center" vertical="center"/>
      <protection locked="0"/>
    </xf>
    <xf numFmtId="0" fontId="22" fillId="2" borderId="8" xfId="0" applyFont="1" applyFill="1" applyBorder="1" applyAlignment="1" applyProtection="1">
      <alignment vertical="center"/>
      <protection locked="0"/>
    </xf>
    <xf numFmtId="0" fontId="22" fillId="5" borderId="8" xfId="0" applyFont="1" applyFill="1" applyBorder="1" applyAlignment="1" applyProtection="1">
      <alignment vertical="center"/>
      <protection locked="0"/>
    </xf>
    <xf numFmtId="165" fontId="22" fillId="6" borderId="8" xfId="0" applyNumberFormat="1" applyFont="1" applyFill="1" applyBorder="1" applyAlignment="1" applyProtection="1">
      <alignment horizontal="right" vertical="center"/>
      <protection locked="0"/>
    </xf>
    <xf numFmtId="43" fontId="22" fillId="6" borderId="8" xfId="1" applyFont="1" applyFill="1" applyBorder="1" applyAlignment="1" applyProtection="1">
      <alignment horizontal="right" vertical="center"/>
      <protection locked="0"/>
    </xf>
    <xf numFmtId="0" fontId="24" fillId="0" borderId="0" xfId="0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26" fillId="0" borderId="0" xfId="0" applyFo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28" fillId="0" borderId="0" xfId="0" applyFont="1" applyAlignment="1" applyProtection="1">
      <alignment horizontal="center"/>
      <protection locked="0"/>
    </xf>
    <xf numFmtId="4" fontId="28" fillId="0" borderId="0" xfId="0" applyNumberFormat="1" applyFont="1" applyProtection="1">
      <protection locked="0"/>
    </xf>
    <xf numFmtId="4" fontId="20" fillId="0" borderId="0" xfId="1" applyNumberFormat="1" applyFont="1" applyAlignment="1" applyProtection="1">
      <alignment horizontal="left" vertical="center"/>
      <protection locked="0"/>
    </xf>
    <xf numFmtId="4" fontId="20" fillId="0" borderId="0" xfId="1" applyNumberFormat="1" applyFont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0" fontId="23" fillId="0" borderId="0" xfId="0" applyFont="1" applyAlignment="1" applyProtection="1">
      <protection locked="0"/>
    </xf>
    <xf numFmtId="0" fontId="24" fillId="0" borderId="0" xfId="0" applyFont="1" applyAlignment="1" applyProtection="1">
      <protection locked="0"/>
    </xf>
    <xf numFmtId="0" fontId="4" fillId="3" borderId="8" xfId="0" applyFont="1" applyFill="1" applyBorder="1" applyAlignment="1" applyProtection="1">
      <alignment horizontal="left" vertical="center"/>
    </xf>
    <xf numFmtId="44" fontId="4" fillId="3" borderId="8" xfId="2" applyFont="1" applyFill="1" applyBorder="1" applyAlignment="1" applyProtection="1">
      <alignment vertical="center"/>
    </xf>
    <xf numFmtId="0" fontId="4" fillId="3" borderId="13" xfId="0" applyFont="1" applyFill="1" applyBorder="1" applyAlignment="1" applyProtection="1">
      <alignment horizontal="left" vertical="center"/>
    </xf>
    <xf numFmtId="44" fontId="4" fillId="3" borderId="13" xfId="2" applyFont="1" applyFill="1" applyBorder="1" applyAlignment="1" applyProtection="1">
      <alignment vertical="center"/>
    </xf>
    <xf numFmtId="44" fontId="4" fillId="4" borderId="8" xfId="2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left" vertical="center"/>
    </xf>
    <xf numFmtId="0" fontId="6" fillId="2" borderId="9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vertical="center"/>
    </xf>
    <xf numFmtId="0" fontId="22" fillId="2" borderId="8" xfId="0" applyFont="1" applyFill="1" applyBorder="1" applyAlignment="1" applyProtection="1">
      <alignment vertical="center"/>
    </xf>
    <xf numFmtId="164" fontId="4" fillId="2" borderId="11" xfId="0" applyNumberFormat="1" applyFont="1" applyFill="1" applyBorder="1" applyAlignment="1" applyProtection="1">
      <alignment vertical="center"/>
    </xf>
    <xf numFmtId="0" fontId="3" fillId="5" borderId="8" xfId="0" quotePrefix="1" applyFont="1" applyFill="1" applyBorder="1" applyAlignment="1" applyProtection="1">
      <alignment horizontal="left" vertical="center"/>
    </xf>
    <xf numFmtId="0" fontId="3" fillId="5" borderId="9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164" fontId="3" fillId="5" borderId="8" xfId="0" applyNumberFormat="1" applyFont="1" applyFill="1" applyBorder="1" applyAlignment="1" applyProtection="1">
      <alignment vertical="center"/>
    </xf>
    <xf numFmtId="164" fontId="22" fillId="5" borderId="8" xfId="0" applyNumberFormat="1" applyFont="1" applyFill="1" applyBorder="1" applyAlignment="1" applyProtection="1">
      <alignment vertical="center"/>
    </xf>
    <xf numFmtId="164" fontId="3" fillId="5" borderId="17" xfId="0" applyNumberFormat="1" applyFont="1" applyFill="1" applyBorder="1" applyAlignment="1" applyProtection="1">
      <alignment horizontal="right" vertical="center"/>
    </xf>
    <xf numFmtId="0" fontId="2" fillId="4" borderId="8" xfId="0" applyFont="1" applyFill="1" applyBorder="1" applyAlignment="1" applyProtection="1">
      <alignment horizontal="left" vertical="center"/>
    </xf>
    <xf numFmtId="2" fontId="2" fillId="0" borderId="8" xfId="4" applyNumberFormat="1" applyFont="1" applyFill="1" applyBorder="1" applyAlignment="1" applyProtection="1">
      <alignment horizontal="right" vertical="top"/>
    </xf>
    <xf numFmtId="0" fontId="2" fillId="0" borderId="8" xfId="4" applyFont="1" applyFill="1" applyBorder="1" applyAlignment="1" applyProtection="1">
      <alignment horizontal="left" vertical="top"/>
    </xf>
    <xf numFmtId="164" fontId="2" fillId="4" borderId="8" xfId="0" applyNumberFormat="1" applyFont="1" applyFill="1" applyBorder="1" applyAlignment="1" applyProtection="1">
      <alignment horizontal="right" vertical="center"/>
    </xf>
    <xf numFmtId="164" fontId="9" fillId="4" borderId="8" xfId="0" applyNumberFormat="1" applyFont="1" applyFill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center" vertical="center"/>
    </xf>
    <xf numFmtId="43" fontId="3" fillId="6" borderId="8" xfId="1" applyFont="1" applyFill="1" applyBorder="1" applyAlignment="1" applyProtection="1">
      <alignment horizontal="right" vertical="center"/>
    </xf>
    <xf numFmtId="164" fontId="3" fillId="6" borderId="8" xfId="2" applyNumberFormat="1" applyFont="1" applyFill="1" applyBorder="1" applyAlignment="1" applyProtection="1">
      <alignment horizontal="center" vertical="center"/>
    </xf>
    <xf numFmtId="164" fontId="3" fillId="6" borderId="8" xfId="2" applyNumberFormat="1" applyFont="1" applyFill="1" applyBorder="1" applyAlignment="1" applyProtection="1">
      <alignment horizontal="right" vertical="center"/>
    </xf>
    <xf numFmtId="164" fontId="22" fillId="6" borderId="8" xfId="2" applyNumberFormat="1" applyFont="1" applyFill="1" applyBorder="1" applyAlignment="1" applyProtection="1">
      <alignment horizontal="right" vertical="center"/>
    </xf>
    <xf numFmtId="166" fontId="2" fillId="0" borderId="8" xfId="4" applyNumberFormat="1" applyFont="1" applyFill="1" applyBorder="1" applyAlignment="1" applyProtection="1">
      <alignment horizontal="right" vertical="top"/>
    </xf>
    <xf numFmtId="164" fontId="4" fillId="2" borderId="8" xfId="0" applyNumberFormat="1" applyFont="1" applyFill="1" applyBorder="1" applyAlignment="1" applyProtection="1">
      <alignment vertical="center"/>
    </xf>
    <xf numFmtId="164" fontId="22" fillId="2" borderId="8" xfId="0" applyNumberFormat="1" applyFont="1" applyFill="1" applyBorder="1" applyAlignment="1" applyProtection="1">
      <alignment vertical="center"/>
    </xf>
    <xf numFmtId="164" fontId="4" fillId="2" borderId="11" xfId="0" applyNumberFormat="1" applyFont="1" applyFill="1" applyBorder="1" applyAlignment="1" applyProtection="1">
      <alignment horizontal="right" vertical="center"/>
    </xf>
    <xf numFmtId="0" fontId="7" fillId="5" borderId="9" xfId="0" applyFont="1" applyFill="1" applyBorder="1" applyAlignment="1" applyProtection="1">
      <alignment horizontal="center" vertical="center"/>
    </xf>
    <xf numFmtId="0" fontId="7" fillId="6" borderId="9" xfId="0" applyFont="1" applyFill="1" applyBorder="1" applyAlignment="1" applyProtection="1">
      <alignment horizontal="center" vertical="center"/>
    </xf>
    <xf numFmtId="164" fontId="7" fillId="6" borderId="8" xfId="2" applyNumberFormat="1" applyFont="1" applyFill="1" applyBorder="1" applyAlignment="1" applyProtection="1">
      <alignment horizontal="right" vertical="center"/>
    </xf>
    <xf numFmtId="0" fontId="7" fillId="0" borderId="9" xfId="0" applyFont="1" applyFill="1" applyBorder="1" applyAlignment="1" applyProtection="1">
      <alignment horizontal="left"/>
    </xf>
    <xf numFmtId="0" fontId="2" fillId="4" borderId="9" xfId="0" applyFont="1" applyFill="1" applyBorder="1" applyAlignment="1" applyProtection="1">
      <alignment horizontal="left" vertical="center"/>
    </xf>
    <xf numFmtId="164" fontId="2" fillId="4" borderId="11" xfId="0" applyNumberFormat="1" applyFont="1" applyFill="1" applyBorder="1" applyAlignment="1" applyProtection="1">
      <alignment horizontal="right" vertical="center"/>
    </xf>
    <xf numFmtId="0" fontId="7" fillId="4" borderId="8" xfId="0" applyFont="1" applyFill="1" applyBorder="1" applyAlignment="1" applyProtection="1">
      <alignment horizontal="left" vertical="center"/>
    </xf>
    <xf numFmtId="164" fontId="4" fillId="2" borderId="8" xfId="0" applyNumberFormat="1" applyFont="1" applyFill="1" applyBorder="1" applyAlignment="1" applyProtection="1">
      <alignment horizontal="right" vertical="center"/>
    </xf>
    <xf numFmtId="164" fontId="3" fillId="5" borderId="8" xfId="0" quotePrefix="1" applyNumberFormat="1" applyFont="1" applyFill="1" applyBorder="1" applyAlignment="1" applyProtection="1">
      <alignment horizontal="left" vertical="center"/>
    </xf>
    <xf numFmtId="164" fontId="22" fillId="5" borderId="8" xfId="0" quotePrefix="1" applyNumberFormat="1" applyFont="1" applyFill="1" applyBorder="1" applyAlignment="1" applyProtection="1">
      <alignment horizontal="left" vertical="center"/>
    </xf>
    <xf numFmtId="164" fontId="3" fillId="5" borderId="8" xfId="0" quotePrefix="1" applyNumberFormat="1" applyFont="1" applyFill="1" applyBorder="1" applyAlignment="1" applyProtection="1">
      <alignment horizontal="right" vertical="center"/>
    </xf>
    <xf numFmtId="164" fontId="3" fillId="6" borderId="8" xfId="0" applyNumberFormat="1" applyFont="1" applyFill="1" applyBorder="1" applyAlignment="1" applyProtection="1">
      <alignment horizontal="left" vertical="center"/>
    </xf>
    <xf numFmtId="164" fontId="22" fillId="6" borderId="8" xfId="0" applyNumberFormat="1" applyFont="1" applyFill="1" applyBorder="1" applyAlignment="1" applyProtection="1">
      <alignment horizontal="left" vertical="center"/>
    </xf>
    <xf numFmtId="164" fontId="3" fillId="6" borderId="8" xfId="0" applyNumberFormat="1" applyFont="1" applyFill="1" applyBorder="1" applyAlignment="1" applyProtection="1">
      <alignment horizontal="right" vertical="center"/>
    </xf>
    <xf numFmtId="165" fontId="2" fillId="0" borderId="8" xfId="4" applyNumberFormat="1" applyFont="1" applyFill="1" applyBorder="1" applyAlignment="1" applyProtection="1">
      <alignment horizontal="right" vertical="top"/>
    </xf>
    <xf numFmtId="164" fontId="3" fillId="5" borderId="8" xfId="0" applyNumberFormat="1" applyFont="1" applyFill="1" applyBorder="1" applyAlignment="1" applyProtection="1">
      <alignment horizontal="right" vertical="center"/>
    </xf>
    <xf numFmtId="164" fontId="3" fillId="6" borderId="8" xfId="1" applyNumberFormat="1" applyFont="1" applyFill="1" applyBorder="1" applyAlignment="1" applyProtection="1">
      <alignment horizontal="right" vertical="center"/>
    </xf>
    <xf numFmtId="164" fontId="22" fillId="6" borderId="8" xfId="1" applyNumberFormat="1" applyFont="1" applyFill="1" applyBorder="1" applyAlignment="1" applyProtection="1">
      <alignment horizontal="right" vertical="center"/>
    </xf>
    <xf numFmtId="0" fontId="9" fillId="4" borderId="10" xfId="0" applyFont="1" applyFill="1" applyBorder="1" applyAlignment="1" applyProtection="1">
      <alignment horizontal="left" vertical="center"/>
    </xf>
    <xf numFmtId="0" fontId="9" fillId="4" borderId="11" xfId="0" applyFont="1" applyFill="1" applyBorder="1" applyAlignment="1" applyProtection="1">
      <alignment horizontal="left" vertical="center"/>
    </xf>
    <xf numFmtId="0" fontId="7" fillId="0" borderId="8" xfId="0" applyFont="1" applyFill="1" applyBorder="1" applyAlignment="1" applyProtection="1">
      <alignment horizontal="left" vertical="center"/>
    </xf>
    <xf numFmtId="0" fontId="7" fillId="0" borderId="9" xfId="0" applyFont="1" applyFill="1" applyBorder="1" applyAlignment="1" applyProtection="1">
      <alignment horizontal="left" vertical="center"/>
    </xf>
    <xf numFmtId="0" fontId="2" fillId="0" borderId="8" xfId="0" applyFont="1" applyFill="1" applyBorder="1" applyAlignment="1" applyProtection="1">
      <alignment horizontal="left" vertical="center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44" fontId="2" fillId="0" borderId="0" xfId="2" applyFont="1" applyAlignment="1" applyProtection="1">
      <alignment horizontal="center"/>
      <protection locked="0"/>
    </xf>
    <xf numFmtId="44" fontId="2" fillId="0" borderId="0" xfId="2" applyFont="1" applyProtection="1">
      <protection locked="0"/>
    </xf>
    <xf numFmtId="0" fontId="2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10" fontId="9" fillId="4" borderId="8" xfId="0" applyNumberFormat="1" applyFont="1" applyFill="1" applyBorder="1" applyAlignment="1" applyProtection="1">
      <alignment horizontal="right" vertical="center"/>
      <protection locked="0"/>
    </xf>
    <xf numFmtId="164" fontId="3" fillId="5" borderId="8" xfId="0" quotePrefix="1" applyNumberFormat="1" applyFont="1" applyFill="1" applyBorder="1" applyAlignment="1" applyProtection="1">
      <alignment horizontal="left" vertical="center"/>
      <protection locked="0"/>
    </xf>
    <xf numFmtId="0" fontId="22" fillId="5" borderId="8" xfId="0" quotePrefix="1" applyFont="1" applyFill="1" applyBorder="1" applyAlignment="1" applyProtection="1">
      <alignment horizontal="left" vertical="center"/>
      <protection locked="0"/>
    </xf>
    <xf numFmtId="164" fontId="3" fillId="6" borderId="8" xfId="0" applyNumberFormat="1" applyFont="1" applyFill="1" applyBorder="1" applyAlignment="1" applyProtection="1">
      <alignment horizontal="left" vertical="center"/>
      <protection locked="0"/>
    </xf>
    <xf numFmtId="0" fontId="22" fillId="6" borderId="8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43" fontId="7" fillId="0" borderId="0" xfId="1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44" fontId="7" fillId="0" borderId="0" xfId="2" applyFont="1" applyBorder="1" applyAlignment="1" applyProtection="1">
      <alignment horizontal="center" vertical="center"/>
      <protection locked="0"/>
    </xf>
    <xf numFmtId="44" fontId="7" fillId="0" borderId="0" xfId="2" applyFont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Fill="1" applyAlignment="1" applyProtection="1">
      <alignment horizontal="center"/>
      <protection locked="0"/>
    </xf>
    <xf numFmtId="44" fontId="7" fillId="0" borderId="0" xfId="2" applyFont="1" applyFill="1" applyAlignment="1" applyProtection="1">
      <alignment horizontal="center"/>
      <protection locked="0"/>
    </xf>
    <xf numFmtId="44" fontId="7" fillId="0" borderId="0" xfId="2" applyFont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Protection="1">
      <protection locked="0"/>
    </xf>
    <xf numFmtId="44" fontId="7" fillId="0" borderId="0" xfId="2" applyFont="1" applyProtection="1">
      <protection locked="0"/>
    </xf>
    <xf numFmtId="10" fontId="7" fillId="0" borderId="0" xfId="0" applyNumberFormat="1" applyFont="1" applyAlignment="1" applyProtection="1">
      <alignment horizontal="center"/>
      <protection locked="0"/>
    </xf>
    <xf numFmtId="44" fontId="3" fillId="0" borderId="0" xfId="2" applyFont="1" applyFill="1" applyProtection="1"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3" fillId="6" borderId="9" xfId="0" applyFont="1" applyFill="1" applyBorder="1" applyAlignment="1" applyProtection="1">
      <alignment horizontal="left" vertical="center"/>
    </xf>
    <xf numFmtId="0" fontId="2" fillId="0" borderId="9" xfId="0" applyFont="1" applyFill="1" applyBorder="1" applyAlignment="1" applyProtection="1">
      <alignment horizontal="left" vertical="center"/>
    </xf>
    <xf numFmtId="0" fontId="3" fillId="5" borderId="9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/>
    </xf>
    <xf numFmtId="44" fontId="3" fillId="4" borderId="19" xfId="2" applyFont="1" applyFill="1" applyBorder="1" applyAlignment="1" applyProtection="1">
      <alignment horizontal="center" vertical="center"/>
    </xf>
    <xf numFmtId="0" fontId="7" fillId="4" borderId="9" xfId="0" applyFont="1" applyFill="1" applyBorder="1" applyAlignment="1" applyProtection="1">
      <alignment horizontal="left" vertical="center"/>
    </xf>
    <xf numFmtId="0" fontId="7" fillId="4" borderId="10" xfId="0" applyFont="1" applyFill="1" applyBorder="1" applyAlignment="1" applyProtection="1">
      <alignment horizontal="left" vertical="center"/>
    </xf>
    <xf numFmtId="0" fontId="7" fillId="4" borderId="11" xfId="0" applyFont="1" applyFill="1" applyBorder="1" applyAlignment="1" applyProtection="1">
      <alignment horizontal="left" vertical="center"/>
    </xf>
    <xf numFmtId="0" fontId="3" fillId="4" borderId="19" xfId="0" applyFont="1" applyFill="1" applyBorder="1" applyAlignment="1" applyProtection="1">
      <alignment horizontal="left" vertical="center"/>
    </xf>
    <xf numFmtId="0" fontId="3" fillId="4" borderId="20" xfId="0" applyFont="1" applyFill="1" applyBorder="1" applyAlignment="1" applyProtection="1">
      <alignment horizontal="center" vertical="center"/>
    </xf>
    <xf numFmtId="0" fontId="3" fillId="4" borderId="21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43" fontId="3" fillId="4" borderId="8" xfId="1" applyFont="1" applyFill="1" applyBorder="1" applyAlignment="1" applyProtection="1">
      <alignment horizontal="center" vertical="center"/>
    </xf>
    <xf numFmtId="0" fontId="3" fillId="4" borderId="8" xfId="0" applyFont="1" applyFill="1" applyBorder="1" applyAlignment="1" applyProtection="1">
      <alignment horizontal="left" vertical="center"/>
    </xf>
    <xf numFmtId="44" fontId="3" fillId="4" borderId="8" xfId="2" applyFont="1" applyFill="1" applyBorder="1" applyAlignment="1" applyProtection="1">
      <alignment horizontal="center" vertical="center"/>
    </xf>
    <xf numFmtId="44" fontId="3" fillId="4" borderId="8" xfId="2" applyFont="1" applyFill="1" applyBorder="1" applyAlignment="1" applyProtection="1">
      <alignment horizontal="center" vertical="center" wrapText="1"/>
    </xf>
    <xf numFmtId="0" fontId="0" fillId="0" borderId="0" xfId="0" applyFill="1" applyProtection="1">
      <protection locked="0"/>
    </xf>
    <xf numFmtId="0" fontId="3" fillId="6" borderId="9" xfId="0" applyFont="1" applyFill="1" applyBorder="1" applyAlignment="1" applyProtection="1">
      <alignment horizontal="left" vertical="center"/>
    </xf>
    <xf numFmtId="0" fontId="3" fillId="6" borderId="10" xfId="0" applyFont="1" applyFill="1" applyBorder="1" applyAlignment="1" applyProtection="1">
      <alignment horizontal="left" vertical="center"/>
    </xf>
    <xf numFmtId="0" fontId="3" fillId="6" borderId="11" xfId="0" applyFont="1" applyFill="1" applyBorder="1" applyAlignment="1" applyProtection="1">
      <alignment horizontal="left" vertical="center"/>
    </xf>
    <xf numFmtId="0" fontId="2" fillId="0" borderId="9" xfId="4" applyFont="1" applyFill="1" applyBorder="1" applyAlignment="1" applyProtection="1">
      <alignment horizontal="left" vertical="top"/>
    </xf>
    <xf numFmtId="0" fontId="2" fillId="0" borderId="10" xfId="4" applyFont="1" applyFill="1" applyBorder="1" applyAlignment="1" applyProtection="1">
      <alignment horizontal="left" vertical="top"/>
    </xf>
    <xf numFmtId="0" fontId="2" fillId="0" borderId="11" xfId="4" applyFont="1" applyFill="1" applyBorder="1" applyAlignment="1" applyProtection="1">
      <alignment horizontal="left" vertical="top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left" vertical="center"/>
    </xf>
    <xf numFmtId="0" fontId="3" fillId="5" borderId="11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/>
    </xf>
    <xf numFmtId="0" fontId="4" fillId="2" borderId="10" xfId="0" applyFont="1" applyFill="1" applyBorder="1" applyAlignment="1" applyProtection="1">
      <alignment horizontal="left" vertical="center"/>
    </xf>
    <xf numFmtId="0" fontId="4" fillId="2" borderId="11" xfId="0" applyFont="1" applyFill="1" applyBorder="1" applyAlignment="1" applyProtection="1">
      <alignment horizontal="left" vertical="center"/>
    </xf>
    <xf numFmtId="0" fontId="7" fillId="4" borderId="9" xfId="0" applyFont="1" applyFill="1" applyBorder="1" applyAlignment="1" applyProtection="1">
      <alignment horizontal="left" vertical="center"/>
    </xf>
    <xf numFmtId="0" fontId="7" fillId="4" borderId="10" xfId="0" applyFont="1" applyFill="1" applyBorder="1" applyAlignment="1" applyProtection="1">
      <alignment horizontal="left" vertical="center"/>
    </xf>
    <xf numFmtId="0" fontId="7" fillId="4" borderId="11" xfId="0" applyFont="1" applyFill="1" applyBorder="1" applyAlignment="1" applyProtection="1">
      <alignment horizontal="left" vertical="center"/>
    </xf>
    <xf numFmtId="0" fontId="3" fillId="5" borderId="9" xfId="0" quotePrefix="1" applyFont="1" applyFill="1" applyBorder="1" applyAlignment="1" applyProtection="1">
      <alignment horizontal="left" vertical="center"/>
    </xf>
    <xf numFmtId="0" fontId="3" fillId="5" borderId="10" xfId="0" quotePrefix="1" applyFont="1" applyFill="1" applyBorder="1" applyAlignment="1" applyProtection="1">
      <alignment horizontal="left" vertical="center"/>
    </xf>
    <xf numFmtId="0" fontId="3" fillId="5" borderId="11" xfId="0" quotePrefix="1" applyFont="1" applyFill="1" applyBorder="1" applyAlignment="1" applyProtection="1">
      <alignment horizontal="left" vertical="center"/>
    </xf>
    <xf numFmtId="0" fontId="2" fillId="0" borderId="9" xfId="4" applyFont="1" applyFill="1" applyBorder="1" applyAlignment="1" applyProtection="1">
      <alignment horizontal="left" vertical="top" wrapText="1"/>
    </xf>
    <xf numFmtId="0" fontId="2" fillId="0" borderId="10" xfId="4" applyFont="1" applyFill="1" applyBorder="1" applyAlignment="1" applyProtection="1">
      <alignment horizontal="left" vertical="top" wrapText="1"/>
    </xf>
    <xf numFmtId="0" fontId="2" fillId="0" borderId="11" xfId="4" applyFont="1" applyFill="1" applyBorder="1" applyAlignment="1" applyProtection="1">
      <alignment horizontal="left" vertical="top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left" vertical="center"/>
    </xf>
    <xf numFmtId="44" fontId="5" fillId="0" borderId="9" xfId="2" applyFont="1" applyFill="1" applyBorder="1" applyAlignment="1" applyProtection="1">
      <alignment horizontal="left" vertical="center"/>
    </xf>
    <xf numFmtId="44" fontId="5" fillId="0" borderId="10" xfId="2" applyFont="1" applyFill="1" applyBorder="1" applyAlignment="1" applyProtection="1">
      <alignment horizontal="left" vertical="center"/>
    </xf>
    <xf numFmtId="44" fontId="5" fillId="0" borderId="11" xfId="2" applyFont="1" applyFill="1" applyBorder="1" applyAlignment="1" applyProtection="1">
      <alignment horizontal="left" vertical="center"/>
    </xf>
    <xf numFmtId="49" fontId="22" fillId="0" borderId="13" xfId="2" applyNumberFormat="1" applyFont="1" applyFill="1" applyBorder="1" applyAlignment="1" applyProtection="1">
      <alignment horizontal="left" vertical="center"/>
      <protection locked="0"/>
    </xf>
    <xf numFmtId="49" fontId="22" fillId="0" borderId="14" xfId="2" applyNumberFormat="1" applyFont="1" applyFill="1" applyBorder="1" applyAlignment="1" applyProtection="1">
      <alignment horizontal="left" vertical="center"/>
      <protection locked="0"/>
    </xf>
    <xf numFmtId="0" fontId="3" fillId="4" borderId="15" xfId="0" applyFont="1" applyFill="1" applyBorder="1" applyAlignment="1" applyProtection="1">
      <alignment horizontal="left" vertical="center"/>
    </xf>
    <xf numFmtId="0" fontId="3" fillId="4" borderId="19" xfId="0" applyFont="1" applyFill="1" applyBorder="1" applyAlignment="1" applyProtection="1">
      <alignment horizontal="left" vertical="center"/>
    </xf>
    <xf numFmtId="0" fontId="3" fillId="4" borderId="16" xfId="0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/>
    </xf>
    <xf numFmtId="0" fontId="3" fillId="4" borderId="20" xfId="0" applyFont="1" applyFill="1" applyBorder="1" applyAlignment="1" applyProtection="1">
      <alignment horizontal="center" vertical="center"/>
    </xf>
    <xf numFmtId="0" fontId="3" fillId="4" borderId="21" xfId="0" applyFont="1" applyFill="1" applyBorder="1" applyAlignment="1" applyProtection="1">
      <alignment horizontal="center" vertical="center"/>
    </xf>
    <xf numFmtId="0" fontId="3" fillId="4" borderId="18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43" fontId="3" fillId="4" borderId="8" xfId="1" applyFont="1" applyFill="1" applyBorder="1" applyAlignment="1" applyProtection="1">
      <alignment horizontal="center" vertical="center"/>
    </xf>
    <xf numFmtId="0" fontId="3" fillId="4" borderId="8" xfId="0" applyFont="1" applyFill="1" applyBorder="1" applyAlignment="1" applyProtection="1">
      <alignment horizontal="left" vertical="center"/>
    </xf>
    <xf numFmtId="44" fontId="3" fillId="4" borderId="8" xfId="2" applyFont="1" applyFill="1" applyBorder="1" applyAlignment="1" applyProtection="1">
      <alignment horizontal="center" vertical="center"/>
    </xf>
    <xf numFmtId="44" fontId="3" fillId="4" borderId="8" xfId="2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44" fontId="3" fillId="4" borderId="15" xfId="2" applyFont="1" applyFill="1" applyBorder="1" applyAlignment="1" applyProtection="1">
      <alignment horizontal="center" vertical="center"/>
    </xf>
    <xf numFmtId="44" fontId="3" fillId="4" borderId="19" xfId="2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left" vertical="center"/>
    </xf>
    <xf numFmtId="44" fontId="5" fillId="0" borderId="13" xfId="2" applyFont="1" applyFill="1" applyBorder="1" applyAlignment="1" applyProtection="1">
      <alignment horizontal="left" vertical="center"/>
    </xf>
    <xf numFmtId="0" fontId="23" fillId="0" borderId="0" xfId="0" applyFont="1" applyAlignment="1" applyProtection="1">
      <alignment horizontal="center"/>
      <protection locked="0"/>
    </xf>
    <xf numFmtId="2" fontId="27" fillId="0" borderId="0" xfId="0" applyNumberFormat="1" applyFont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center" vertical="center"/>
    </xf>
    <xf numFmtId="0" fontId="3" fillId="4" borderId="19" xfId="0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left" vertical="center"/>
    </xf>
    <xf numFmtId="0" fontId="2" fillId="0" borderId="10" xfId="0" applyFont="1" applyFill="1" applyBorder="1" applyAlignment="1" applyProtection="1">
      <alignment horizontal="left" vertical="center"/>
    </xf>
    <xf numFmtId="0" fontId="2" fillId="0" borderId="11" xfId="0" applyFont="1" applyFill="1" applyBorder="1" applyAlignment="1" applyProtection="1">
      <alignment horizontal="left" vertical="center"/>
    </xf>
    <xf numFmtId="0" fontId="7" fillId="0" borderId="9" xfId="0" applyFont="1" applyFill="1" applyBorder="1" applyAlignment="1" applyProtection="1">
      <alignment vertical="center"/>
    </xf>
    <xf numFmtId="0" fontId="7" fillId="0" borderId="10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vertical="center"/>
    </xf>
    <xf numFmtId="2" fontId="25" fillId="0" borderId="0" xfId="0" applyNumberFormat="1" applyFont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/>
    </xf>
    <xf numFmtId="0" fontId="14" fillId="0" borderId="23" xfId="0" applyFont="1" applyBorder="1" applyAlignment="1" applyProtection="1">
      <alignment horizontal="center"/>
    </xf>
    <xf numFmtId="0" fontId="14" fillId="0" borderId="24" xfId="0" applyFont="1" applyBorder="1" applyAlignment="1" applyProtection="1">
      <alignment horizontal="center"/>
    </xf>
    <xf numFmtId="0" fontId="15" fillId="0" borderId="19" xfId="0" applyFont="1" applyFill="1" applyBorder="1" applyAlignment="1" applyProtection="1">
      <alignment horizontal="left" vertical="top"/>
    </xf>
    <xf numFmtId="0" fontId="15" fillId="0" borderId="8" xfId="0" applyFont="1" applyFill="1" applyBorder="1" applyAlignment="1" applyProtection="1">
      <alignment horizontal="left" vertical="top"/>
    </xf>
    <xf numFmtId="0" fontId="19" fillId="0" borderId="15" xfId="0" applyNumberFormat="1" applyFont="1" applyFill="1" applyBorder="1" applyAlignment="1" applyProtection="1">
      <alignment horizontal="center" vertical="center" wrapText="1"/>
    </xf>
    <xf numFmtId="0" fontId="19" fillId="0" borderId="19" xfId="0" applyNumberFormat="1" applyFont="1" applyFill="1" applyBorder="1" applyAlignment="1" applyProtection="1">
      <alignment horizontal="center" vertical="center" wrapText="1"/>
    </xf>
    <xf numFmtId="0" fontId="19" fillId="0" borderId="8" xfId="0" applyNumberFormat="1" applyFont="1" applyFill="1" applyBorder="1" applyAlignment="1" applyProtection="1">
      <alignment horizontal="center" vertical="top" wrapText="1"/>
    </xf>
  </cellXfs>
  <cellStyles count="5">
    <cellStyle name="Moeda" xfId="2" builtinId="4"/>
    <cellStyle name="Normal" xfId="0" builtinId="0"/>
    <cellStyle name="Normal 2" xfId="4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2"/>
  <sheetViews>
    <sheetView tabSelected="1" zoomScale="60" zoomScaleNormal="60" workbookViewId="0">
      <selection activeCell="V6" sqref="V6"/>
    </sheetView>
  </sheetViews>
  <sheetFormatPr defaultRowHeight="15" x14ac:dyDescent="0.25"/>
  <cols>
    <col min="1" max="1" width="3" customWidth="1"/>
    <col min="2" max="2" width="18.7109375" bestFit="1" customWidth="1"/>
    <col min="3" max="4" width="0" hidden="1" customWidth="1"/>
    <col min="5" max="5" width="20" customWidth="1"/>
    <col min="6" max="7" width="15.7109375" customWidth="1"/>
    <col min="8" max="8" width="75.85546875" customWidth="1"/>
    <col min="9" max="9" width="19" customWidth="1"/>
    <col min="10" max="10" width="8" bestFit="1" customWidth="1"/>
    <col min="11" max="11" width="27.85546875" bestFit="1" customWidth="1"/>
    <col min="12" max="12" width="23.28515625" customWidth="1"/>
    <col min="13" max="13" width="29.5703125" bestFit="1" customWidth="1"/>
    <col min="14" max="14" width="23.28515625" bestFit="1" customWidth="1"/>
    <col min="15" max="15" width="27.28515625" bestFit="1" customWidth="1"/>
    <col min="16" max="16" width="18.140625" bestFit="1" customWidth="1"/>
    <col min="17" max="17" width="17.85546875" bestFit="1" customWidth="1"/>
    <col min="18" max="18" width="12.42578125" bestFit="1" customWidth="1"/>
    <col min="19" max="19" width="18.140625" bestFit="1" customWidth="1"/>
    <col min="20" max="20" width="25.85546875" customWidth="1"/>
  </cols>
  <sheetData>
    <row r="1" spans="1:20" x14ac:dyDescent="0.25">
      <c r="A1" s="114"/>
      <c r="B1" s="219" t="s">
        <v>171</v>
      </c>
      <c r="C1" s="219"/>
      <c r="D1" s="219"/>
      <c r="E1" s="219"/>
      <c r="F1" s="219"/>
      <c r="G1" s="219"/>
      <c r="H1" s="219"/>
      <c r="I1" s="219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</row>
    <row r="2" spans="1:20" ht="18.75" x14ac:dyDescent="0.3">
      <c r="A2" s="114"/>
      <c r="B2" s="219"/>
      <c r="C2" s="219"/>
      <c r="D2" s="219"/>
      <c r="E2" s="219"/>
      <c r="F2" s="219"/>
      <c r="G2" s="219"/>
      <c r="H2" s="219"/>
      <c r="I2" s="219"/>
      <c r="J2" s="115"/>
      <c r="K2" s="116"/>
      <c r="L2" s="116"/>
      <c r="M2" s="117"/>
      <c r="N2" s="117"/>
      <c r="O2" s="117"/>
      <c r="P2" s="117"/>
      <c r="Q2" s="117"/>
      <c r="R2" s="118"/>
      <c r="S2" s="117"/>
      <c r="T2" s="118"/>
    </row>
    <row r="3" spans="1:20" ht="18.75" x14ac:dyDescent="0.3">
      <c r="A3" s="114"/>
      <c r="B3" s="219"/>
      <c r="C3" s="219"/>
      <c r="D3" s="219"/>
      <c r="E3" s="219"/>
      <c r="F3" s="219"/>
      <c r="G3" s="219"/>
      <c r="H3" s="219"/>
      <c r="I3" s="219"/>
      <c r="J3" s="115"/>
      <c r="K3" s="118"/>
      <c r="L3" s="118"/>
      <c r="M3" s="118"/>
      <c r="N3" s="118"/>
      <c r="O3" s="118"/>
      <c r="P3" s="118"/>
      <c r="Q3" s="118"/>
      <c r="R3" s="118"/>
      <c r="S3" s="118"/>
      <c r="T3" s="118"/>
    </row>
    <row r="4" spans="1:20" ht="18.75" x14ac:dyDescent="0.3">
      <c r="A4" s="114"/>
      <c r="B4" s="219"/>
      <c r="C4" s="219"/>
      <c r="D4" s="219"/>
      <c r="E4" s="219"/>
      <c r="F4" s="219"/>
      <c r="G4" s="219"/>
      <c r="H4" s="219"/>
      <c r="I4" s="219"/>
      <c r="J4" s="115"/>
      <c r="K4" s="118"/>
      <c r="L4" s="118"/>
      <c r="M4" s="118"/>
      <c r="N4" s="118"/>
      <c r="O4" s="118"/>
      <c r="P4" s="118"/>
      <c r="Q4" s="118"/>
      <c r="R4" s="118"/>
      <c r="S4" s="118"/>
      <c r="T4" s="118"/>
    </row>
    <row r="5" spans="1:20" ht="18.75" x14ac:dyDescent="0.3">
      <c r="A5" s="114"/>
      <c r="B5" s="219"/>
      <c r="C5" s="219"/>
      <c r="D5" s="219"/>
      <c r="E5" s="219"/>
      <c r="F5" s="219"/>
      <c r="G5" s="219"/>
      <c r="H5" s="219"/>
      <c r="I5" s="219"/>
      <c r="J5" s="115"/>
      <c r="K5" s="118"/>
      <c r="L5" s="118"/>
      <c r="M5" s="118"/>
      <c r="N5" s="118"/>
      <c r="O5" s="118"/>
      <c r="P5" s="118"/>
      <c r="Q5" s="118"/>
      <c r="R5" s="118"/>
      <c r="S5" s="118"/>
      <c r="T5" s="118"/>
    </row>
    <row r="6" spans="1:20" ht="18.75" x14ac:dyDescent="0.3">
      <c r="A6" s="114"/>
      <c r="B6" s="51" t="s">
        <v>172</v>
      </c>
      <c r="C6" s="52"/>
      <c r="D6" s="52"/>
      <c r="E6" s="53"/>
      <c r="F6" s="53"/>
      <c r="G6" s="119"/>
      <c r="H6" s="119"/>
      <c r="I6" s="119"/>
      <c r="J6" s="115"/>
      <c r="K6" s="118"/>
      <c r="L6" s="118"/>
      <c r="M6" s="118"/>
      <c r="N6" s="118"/>
      <c r="O6" s="118"/>
      <c r="P6" s="118"/>
      <c r="Q6" s="118"/>
      <c r="R6" s="118"/>
      <c r="S6" s="118"/>
      <c r="T6" s="118"/>
    </row>
    <row r="7" spans="1:20" ht="18.75" x14ac:dyDescent="0.3">
      <c r="A7" s="114"/>
      <c r="B7" s="51" t="s">
        <v>172</v>
      </c>
      <c r="C7" s="52"/>
      <c r="D7" s="52"/>
      <c r="E7" s="53"/>
      <c r="F7" s="53"/>
      <c r="G7" s="119"/>
      <c r="H7" s="119"/>
      <c r="I7" s="119"/>
      <c r="J7" s="115"/>
      <c r="K7" s="118"/>
      <c r="L7" s="118"/>
      <c r="M7" s="118"/>
      <c r="N7" s="118"/>
      <c r="O7" s="118"/>
      <c r="P7" s="118"/>
      <c r="Q7" s="118"/>
      <c r="R7" s="118"/>
      <c r="S7" s="118"/>
      <c r="T7" s="118"/>
    </row>
    <row r="8" spans="1:20" ht="19.5" thickBot="1" x14ac:dyDescent="0.35">
      <c r="A8" s="114"/>
      <c r="B8" s="51" t="s">
        <v>172</v>
      </c>
      <c r="C8" s="52"/>
      <c r="D8" s="52"/>
      <c r="E8" s="53"/>
      <c r="F8" s="53"/>
      <c r="G8" s="119"/>
      <c r="H8" s="119"/>
      <c r="I8" s="119"/>
      <c r="J8" s="115"/>
      <c r="K8" s="118"/>
      <c r="L8" s="118"/>
      <c r="M8" s="118"/>
      <c r="N8" s="118"/>
      <c r="O8" s="118"/>
      <c r="P8" s="118"/>
      <c r="Q8" s="118"/>
      <c r="R8" s="118"/>
      <c r="S8" s="118"/>
      <c r="T8" s="118"/>
    </row>
    <row r="9" spans="1:20" x14ac:dyDescent="0.25">
      <c r="A9" s="114"/>
      <c r="B9" s="189" t="s">
        <v>0</v>
      </c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1"/>
    </row>
    <row r="10" spans="1:20" x14ac:dyDescent="0.25">
      <c r="A10" s="114"/>
      <c r="B10" s="192"/>
      <c r="C10" s="193"/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3"/>
      <c r="T10" s="194"/>
    </row>
    <row r="11" spans="1:20" ht="19.5" thickBot="1" x14ac:dyDescent="0.3">
      <c r="A11" s="114"/>
      <c r="B11" s="1" t="s">
        <v>1</v>
      </c>
      <c r="C11" s="195" t="s">
        <v>148</v>
      </c>
      <c r="D11" s="195"/>
      <c r="E11" s="195"/>
      <c r="F11" s="195"/>
      <c r="G11" s="195"/>
      <c r="H11" s="195"/>
      <c r="I11" s="59" t="s">
        <v>2</v>
      </c>
      <c r="J11" s="196" t="s">
        <v>3</v>
      </c>
      <c r="K11" s="197"/>
      <c r="L11" s="197"/>
      <c r="M11" s="197"/>
      <c r="N11" s="198"/>
      <c r="O11" s="60" t="s">
        <v>4</v>
      </c>
      <c r="P11" s="199" t="s">
        <v>173</v>
      </c>
      <c r="Q11" s="199"/>
      <c r="R11" s="199"/>
      <c r="S11" s="199"/>
      <c r="T11" s="200"/>
    </row>
    <row r="12" spans="1:20" ht="19.5" thickBot="1" x14ac:dyDescent="0.3">
      <c r="A12" s="114"/>
      <c r="B12" s="2" t="s">
        <v>5</v>
      </c>
      <c r="C12" s="216" t="s">
        <v>6</v>
      </c>
      <c r="D12" s="216"/>
      <c r="E12" s="216"/>
      <c r="F12" s="216"/>
      <c r="G12" s="216"/>
      <c r="H12" s="216"/>
      <c r="I12" s="61" t="s">
        <v>7</v>
      </c>
      <c r="J12" s="217" t="s">
        <v>8</v>
      </c>
      <c r="K12" s="217"/>
      <c r="L12" s="217"/>
      <c r="M12" s="217"/>
      <c r="N12" s="217"/>
      <c r="O12" s="62" t="s">
        <v>9</v>
      </c>
      <c r="P12" s="199" t="s">
        <v>175</v>
      </c>
      <c r="Q12" s="199"/>
      <c r="R12" s="199"/>
      <c r="S12" s="199"/>
      <c r="T12" s="200"/>
    </row>
    <row r="13" spans="1:20" ht="9.75" customHeight="1" x14ac:dyDescent="0.3">
      <c r="A13" s="114"/>
      <c r="B13" s="118"/>
      <c r="C13" s="118"/>
      <c r="D13" s="118"/>
      <c r="E13" s="118"/>
      <c r="F13" s="118"/>
      <c r="G13" s="118"/>
      <c r="H13" s="118"/>
      <c r="I13" s="118"/>
      <c r="J13" s="115"/>
      <c r="K13" s="120"/>
      <c r="L13" s="118"/>
      <c r="M13" s="118"/>
      <c r="N13" s="118"/>
      <c r="O13" s="118"/>
      <c r="P13" s="118"/>
      <c r="Q13" s="118"/>
      <c r="R13" s="118"/>
      <c r="S13" s="118"/>
      <c r="T13" s="118"/>
    </row>
    <row r="14" spans="1:20" ht="18.75" x14ac:dyDescent="0.25">
      <c r="A14" s="114"/>
      <c r="B14" s="201" t="s">
        <v>10</v>
      </c>
      <c r="C14" s="203" t="s">
        <v>11</v>
      </c>
      <c r="D14" s="204"/>
      <c r="E14" s="203" t="s">
        <v>12</v>
      </c>
      <c r="F14" s="207"/>
      <c r="G14" s="207"/>
      <c r="H14" s="204"/>
      <c r="I14" s="209" t="s">
        <v>13</v>
      </c>
      <c r="J14" s="210" t="s">
        <v>14</v>
      </c>
      <c r="K14" s="213" t="s">
        <v>15</v>
      </c>
      <c r="L14" s="213"/>
      <c r="M14" s="211" t="s">
        <v>16</v>
      </c>
      <c r="N14" s="211"/>
      <c r="O14" s="212" t="s">
        <v>17</v>
      </c>
      <c r="P14" s="211" t="s">
        <v>18</v>
      </c>
      <c r="Q14" s="213" t="s">
        <v>19</v>
      </c>
      <c r="R14" s="213"/>
      <c r="S14" s="214" t="s">
        <v>20</v>
      </c>
      <c r="T14" s="220" t="s">
        <v>21</v>
      </c>
    </row>
    <row r="15" spans="1:20" ht="18.75" x14ac:dyDescent="0.25">
      <c r="A15" s="114"/>
      <c r="B15" s="202"/>
      <c r="C15" s="205"/>
      <c r="D15" s="206"/>
      <c r="E15" s="205"/>
      <c r="F15" s="208"/>
      <c r="G15" s="208"/>
      <c r="H15" s="206"/>
      <c r="I15" s="209"/>
      <c r="J15" s="210"/>
      <c r="K15" s="165" t="s">
        <v>22</v>
      </c>
      <c r="L15" s="165" t="s">
        <v>23</v>
      </c>
      <c r="M15" s="165" t="s">
        <v>24</v>
      </c>
      <c r="N15" s="165" t="s">
        <v>23</v>
      </c>
      <c r="O15" s="212"/>
      <c r="P15" s="211"/>
      <c r="Q15" s="165" t="s">
        <v>25</v>
      </c>
      <c r="R15" s="42" t="s">
        <v>174</v>
      </c>
      <c r="S15" s="215"/>
      <c r="T15" s="221"/>
    </row>
    <row r="16" spans="1:20" ht="18.75" x14ac:dyDescent="0.25">
      <c r="A16" s="114"/>
      <c r="B16" s="159"/>
      <c r="C16" s="160"/>
      <c r="D16" s="162"/>
      <c r="E16" s="160"/>
      <c r="F16" s="162"/>
      <c r="G16" s="162"/>
      <c r="H16" s="161"/>
      <c r="I16" s="163"/>
      <c r="J16" s="164"/>
      <c r="K16" s="40"/>
      <c r="L16" s="165"/>
      <c r="M16" s="40"/>
      <c r="N16" s="165"/>
      <c r="O16" s="166"/>
      <c r="P16" s="165"/>
      <c r="Q16" s="63"/>
      <c r="R16" s="41"/>
      <c r="S16" s="155"/>
      <c r="T16" s="161"/>
    </row>
    <row r="17" spans="1:21" ht="18.75" x14ac:dyDescent="0.25">
      <c r="A17" s="114"/>
      <c r="B17" s="64" t="s">
        <v>140</v>
      </c>
      <c r="C17" s="65"/>
      <c r="D17" s="154"/>
      <c r="E17" s="177" t="s">
        <v>141</v>
      </c>
      <c r="F17" s="178"/>
      <c r="G17" s="178"/>
      <c r="H17" s="179"/>
      <c r="I17" s="66"/>
      <c r="J17" s="64"/>
      <c r="K17" s="3"/>
      <c r="L17" s="66"/>
      <c r="M17" s="3"/>
      <c r="N17" s="66"/>
      <c r="O17" s="66"/>
      <c r="P17" s="66"/>
      <c r="Q17" s="67"/>
      <c r="R17" s="43"/>
      <c r="S17" s="66"/>
      <c r="T17" s="90" t="e">
        <f>T18</f>
        <v>#VALUE!</v>
      </c>
    </row>
    <row r="18" spans="1:21" ht="18.75" x14ac:dyDescent="0.25">
      <c r="A18" s="114"/>
      <c r="B18" s="69" t="s">
        <v>142</v>
      </c>
      <c r="C18" s="70"/>
      <c r="D18" s="153"/>
      <c r="E18" s="174" t="s">
        <v>143</v>
      </c>
      <c r="F18" s="175"/>
      <c r="G18" s="175"/>
      <c r="H18" s="176"/>
      <c r="I18" s="71"/>
      <c r="J18" s="72"/>
      <c r="K18" s="6"/>
      <c r="L18" s="73"/>
      <c r="M18" s="6"/>
      <c r="N18" s="73"/>
      <c r="O18" s="73"/>
      <c r="P18" s="73"/>
      <c r="Q18" s="74"/>
      <c r="R18" s="44"/>
      <c r="S18" s="73"/>
      <c r="T18" s="75" t="e">
        <f>SUM(S20:S21)</f>
        <v>#VALUE!</v>
      </c>
    </row>
    <row r="19" spans="1:21" ht="18.75" x14ac:dyDescent="0.25">
      <c r="A19" s="114"/>
      <c r="B19" s="69" t="s">
        <v>144</v>
      </c>
      <c r="C19" s="70"/>
      <c r="D19" s="153"/>
      <c r="E19" s="174" t="s">
        <v>145</v>
      </c>
      <c r="F19" s="175"/>
      <c r="G19" s="175"/>
      <c r="H19" s="176"/>
      <c r="I19" s="71"/>
      <c r="J19" s="72"/>
      <c r="K19" s="6"/>
      <c r="L19" s="73"/>
      <c r="M19" s="6"/>
      <c r="N19" s="73"/>
      <c r="O19" s="73"/>
      <c r="P19" s="73"/>
      <c r="Q19" s="74"/>
      <c r="R19" s="44"/>
      <c r="S19" s="73"/>
      <c r="T19" s="75"/>
    </row>
    <row r="20" spans="1:21" ht="18.75" x14ac:dyDescent="0.25">
      <c r="A20" s="114"/>
      <c r="B20" s="76" t="s">
        <v>146</v>
      </c>
      <c r="C20" s="76"/>
      <c r="D20" s="76"/>
      <c r="E20" s="180" t="s">
        <v>147</v>
      </c>
      <c r="F20" s="181"/>
      <c r="G20" s="181"/>
      <c r="H20" s="182"/>
      <c r="I20" s="77">
        <v>5</v>
      </c>
      <c r="J20" s="78" t="s">
        <v>129</v>
      </c>
      <c r="K20" s="5" t="s">
        <v>63</v>
      </c>
      <c r="L20" s="79" t="e">
        <f>I20*K20</f>
        <v>#VALUE!</v>
      </c>
      <c r="M20" s="5" t="s">
        <v>63</v>
      </c>
      <c r="N20" s="79" t="e">
        <f>I20*M20</f>
        <v>#VALUE!</v>
      </c>
      <c r="O20" s="79" t="e">
        <f>K20+M20</f>
        <v>#VALUE!</v>
      </c>
      <c r="P20" s="79" t="e">
        <f>L20+N20</f>
        <v>#VALUE!</v>
      </c>
      <c r="Q20" s="80" t="e">
        <f>P20*R20</f>
        <v>#VALUE!</v>
      </c>
      <c r="R20" s="121" t="str">
        <f>R15</f>
        <v>xx</v>
      </c>
      <c r="S20" s="79" t="e">
        <f>P20+Q20</f>
        <v>#VALUE!</v>
      </c>
      <c r="T20" s="79"/>
    </row>
    <row r="21" spans="1:21" ht="18.75" x14ac:dyDescent="0.25">
      <c r="A21" s="114"/>
      <c r="B21" s="64" t="s">
        <v>27</v>
      </c>
      <c r="C21" s="65"/>
      <c r="D21" s="154"/>
      <c r="E21" s="177" t="s">
        <v>28</v>
      </c>
      <c r="F21" s="178"/>
      <c r="G21" s="178"/>
      <c r="H21" s="179"/>
      <c r="I21" s="66"/>
      <c r="J21" s="64"/>
      <c r="K21" s="3"/>
      <c r="L21" s="66"/>
      <c r="M21" s="3"/>
      <c r="N21" s="66"/>
      <c r="O21" s="66"/>
      <c r="P21" s="66"/>
      <c r="Q21" s="67"/>
      <c r="R21" s="43"/>
      <c r="S21" s="66"/>
      <c r="T21" s="90" t="e">
        <f>T22</f>
        <v>#VALUE!</v>
      </c>
    </row>
    <row r="22" spans="1:21" ht="18.75" x14ac:dyDescent="0.25">
      <c r="A22" s="114"/>
      <c r="B22" s="69" t="s">
        <v>36</v>
      </c>
      <c r="C22" s="70"/>
      <c r="D22" s="153"/>
      <c r="E22" s="174" t="s">
        <v>37</v>
      </c>
      <c r="F22" s="175"/>
      <c r="G22" s="175"/>
      <c r="H22" s="176"/>
      <c r="I22" s="71"/>
      <c r="J22" s="72"/>
      <c r="K22" s="6"/>
      <c r="L22" s="73"/>
      <c r="M22" s="6"/>
      <c r="N22" s="73"/>
      <c r="O22" s="73"/>
      <c r="P22" s="73"/>
      <c r="Q22" s="74"/>
      <c r="R22" s="44"/>
      <c r="S22" s="73"/>
      <c r="T22" s="75" t="e">
        <f>SUM(S23:S24)</f>
        <v>#VALUE!</v>
      </c>
    </row>
    <row r="23" spans="1:21" ht="18.75" x14ac:dyDescent="0.25">
      <c r="A23" s="114"/>
      <c r="B23" s="81" t="s">
        <v>38</v>
      </c>
      <c r="C23" s="82"/>
      <c r="D23" s="151"/>
      <c r="E23" s="168" t="s">
        <v>39</v>
      </c>
      <c r="F23" s="169"/>
      <c r="G23" s="169"/>
      <c r="H23" s="170"/>
      <c r="I23" s="83"/>
      <c r="J23" s="81"/>
      <c r="K23" s="7"/>
      <c r="L23" s="84"/>
      <c r="M23" s="10"/>
      <c r="N23" s="85"/>
      <c r="O23" s="85"/>
      <c r="P23" s="85"/>
      <c r="Q23" s="86"/>
      <c r="R23" s="45"/>
      <c r="S23" s="85"/>
      <c r="T23" s="85"/>
    </row>
    <row r="24" spans="1:21" ht="18.75" x14ac:dyDescent="0.25">
      <c r="A24" s="114"/>
      <c r="B24" s="76" t="s">
        <v>40</v>
      </c>
      <c r="C24" s="76"/>
      <c r="D24" s="76"/>
      <c r="E24" s="180" t="s">
        <v>90</v>
      </c>
      <c r="F24" s="181"/>
      <c r="G24" s="181"/>
      <c r="H24" s="182"/>
      <c r="I24" s="87">
        <v>127.81</v>
      </c>
      <c r="J24" s="78" t="s">
        <v>89</v>
      </c>
      <c r="K24" s="5" t="s">
        <v>63</v>
      </c>
      <c r="L24" s="79" t="e">
        <f>I24*K24</f>
        <v>#VALUE!</v>
      </c>
      <c r="M24" s="5" t="s">
        <v>63</v>
      </c>
      <c r="N24" s="79" t="e">
        <f>I24*M24</f>
        <v>#VALUE!</v>
      </c>
      <c r="O24" s="79" t="e">
        <f>K24+M24</f>
        <v>#VALUE!</v>
      </c>
      <c r="P24" s="79" t="e">
        <f>L24+N24</f>
        <v>#VALUE!</v>
      </c>
      <c r="Q24" s="80" t="e">
        <f>P24*R24</f>
        <v>#VALUE!</v>
      </c>
      <c r="R24" s="121" t="str">
        <f>R15</f>
        <v>xx</v>
      </c>
      <c r="S24" s="79" t="e">
        <f>P24+Q24</f>
        <v>#VALUE!</v>
      </c>
      <c r="T24" s="79"/>
    </row>
    <row r="25" spans="1:21" ht="18.75" x14ac:dyDescent="0.25">
      <c r="A25" s="114"/>
      <c r="B25" s="64" t="s">
        <v>29</v>
      </c>
      <c r="C25" s="65"/>
      <c r="D25" s="154"/>
      <c r="E25" s="177" t="s">
        <v>30</v>
      </c>
      <c r="F25" s="178"/>
      <c r="G25" s="178"/>
      <c r="H25" s="179"/>
      <c r="I25" s="66"/>
      <c r="J25" s="64"/>
      <c r="K25" s="8"/>
      <c r="L25" s="88"/>
      <c r="M25" s="8"/>
      <c r="N25" s="88"/>
      <c r="O25" s="88"/>
      <c r="P25" s="88"/>
      <c r="Q25" s="89"/>
      <c r="R25" s="43"/>
      <c r="S25" s="88"/>
      <c r="T25" s="90" t="e">
        <f>T26+T30</f>
        <v>#VALUE!</v>
      </c>
    </row>
    <row r="26" spans="1:21" ht="18.75" x14ac:dyDescent="0.25">
      <c r="A26" s="114"/>
      <c r="B26" s="69" t="s">
        <v>31</v>
      </c>
      <c r="C26" s="91"/>
      <c r="D26" s="153"/>
      <c r="E26" s="174" t="s">
        <v>32</v>
      </c>
      <c r="F26" s="175"/>
      <c r="G26" s="175"/>
      <c r="H26" s="176"/>
      <c r="I26" s="71"/>
      <c r="J26" s="72"/>
      <c r="K26" s="6"/>
      <c r="L26" s="73"/>
      <c r="M26" s="6"/>
      <c r="N26" s="73"/>
      <c r="O26" s="73"/>
      <c r="P26" s="73"/>
      <c r="Q26" s="74"/>
      <c r="R26" s="44"/>
      <c r="S26" s="73"/>
      <c r="T26" s="75" t="e">
        <f>SUM(S27:S29)</f>
        <v>#VALUE!</v>
      </c>
    </row>
    <row r="27" spans="1:21" ht="18.75" x14ac:dyDescent="0.25">
      <c r="A27" s="114"/>
      <c r="B27" s="81" t="s">
        <v>33</v>
      </c>
      <c r="C27" s="92"/>
      <c r="D27" s="151"/>
      <c r="E27" s="168" t="s">
        <v>34</v>
      </c>
      <c r="F27" s="169"/>
      <c r="G27" s="169"/>
      <c r="H27" s="170"/>
      <c r="I27" s="83"/>
      <c r="J27" s="81"/>
      <c r="K27" s="7"/>
      <c r="L27" s="84"/>
      <c r="M27" s="10"/>
      <c r="N27" s="85"/>
      <c r="O27" s="93"/>
      <c r="P27" s="93"/>
      <c r="Q27" s="86"/>
      <c r="R27" s="45"/>
      <c r="S27" s="93"/>
      <c r="T27" s="93"/>
    </row>
    <row r="28" spans="1:21" ht="18.75" x14ac:dyDescent="0.3">
      <c r="A28" s="114"/>
      <c r="B28" s="76" t="s">
        <v>35</v>
      </c>
      <c r="C28" s="94" t="s">
        <v>26</v>
      </c>
      <c r="D28" s="95">
        <v>111125</v>
      </c>
      <c r="E28" s="180" t="s">
        <v>91</v>
      </c>
      <c r="F28" s="181"/>
      <c r="G28" s="181"/>
      <c r="H28" s="182"/>
      <c r="I28" s="77">
        <v>4</v>
      </c>
      <c r="J28" s="78" t="s">
        <v>128</v>
      </c>
      <c r="K28" s="5" t="s">
        <v>63</v>
      </c>
      <c r="L28" s="79" t="e">
        <f t="shared" ref="L28:L29" si="0">I28*K28</f>
        <v>#VALUE!</v>
      </c>
      <c r="M28" s="5" t="s">
        <v>63</v>
      </c>
      <c r="N28" s="79" t="e">
        <f t="shared" ref="N28:N29" si="1">I28*M28</f>
        <v>#VALUE!</v>
      </c>
      <c r="O28" s="79" t="e">
        <f t="shared" ref="O28:O29" si="2">K28+M28</f>
        <v>#VALUE!</v>
      </c>
      <c r="P28" s="79" t="e">
        <f t="shared" ref="P28:P29" si="3">L28+N28</f>
        <v>#VALUE!</v>
      </c>
      <c r="Q28" s="80" t="e">
        <f t="shared" ref="Q28:Q29" si="4">P28*R28</f>
        <v>#VALUE!</v>
      </c>
      <c r="R28" s="121" t="str">
        <f>R15</f>
        <v>xx</v>
      </c>
      <c r="S28" s="79" t="e">
        <f t="shared" ref="S28:S29" si="5">P28+Q28</f>
        <v>#VALUE!</v>
      </c>
      <c r="T28" s="79"/>
      <c r="U28" s="4"/>
    </row>
    <row r="29" spans="1:21" ht="18.75" x14ac:dyDescent="0.3">
      <c r="A29" s="114"/>
      <c r="B29" s="76" t="s">
        <v>35</v>
      </c>
      <c r="C29" s="94" t="s">
        <v>26</v>
      </c>
      <c r="D29" s="95">
        <v>111125</v>
      </c>
      <c r="E29" s="180" t="s">
        <v>92</v>
      </c>
      <c r="F29" s="181"/>
      <c r="G29" s="181"/>
      <c r="H29" s="182"/>
      <c r="I29" s="77">
        <v>4</v>
      </c>
      <c r="J29" s="78" t="s">
        <v>128</v>
      </c>
      <c r="K29" s="5" t="s">
        <v>63</v>
      </c>
      <c r="L29" s="79" t="e">
        <f t="shared" si="0"/>
        <v>#VALUE!</v>
      </c>
      <c r="M29" s="5" t="s">
        <v>63</v>
      </c>
      <c r="N29" s="79" t="e">
        <f t="shared" si="1"/>
        <v>#VALUE!</v>
      </c>
      <c r="O29" s="79" t="e">
        <f t="shared" si="2"/>
        <v>#VALUE!</v>
      </c>
      <c r="P29" s="79" t="e">
        <f t="shared" si="3"/>
        <v>#VALUE!</v>
      </c>
      <c r="Q29" s="80" t="e">
        <f t="shared" si="4"/>
        <v>#VALUE!</v>
      </c>
      <c r="R29" s="121" t="str">
        <f>R15</f>
        <v>xx</v>
      </c>
      <c r="S29" s="79" t="e">
        <f t="shared" si="5"/>
        <v>#VALUE!</v>
      </c>
      <c r="T29" s="96"/>
    </row>
    <row r="30" spans="1:21" ht="18.75" x14ac:dyDescent="0.25">
      <c r="A30" s="114"/>
      <c r="B30" s="69" t="s">
        <v>86</v>
      </c>
      <c r="C30" s="91"/>
      <c r="D30" s="153"/>
      <c r="E30" s="174" t="s">
        <v>84</v>
      </c>
      <c r="F30" s="175"/>
      <c r="G30" s="175"/>
      <c r="H30" s="176"/>
      <c r="I30" s="71"/>
      <c r="J30" s="72"/>
      <c r="K30" s="6"/>
      <c r="L30" s="73"/>
      <c r="M30" s="6"/>
      <c r="N30" s="73"/>
      <c r="O30" s="73"/>
      <c r="P30" s="73"/>
      <c r="Q30" s="74"/>
      <c r="R30" s="44"/>
      <c r="S30" s="73"/>
      <c r="T30" s="75" t="e">
        <f>SUM(S31:S32)</f>
        <v>#VALUE!</v>
      </c>
    </row>
    <row r="31" spans="1:21" ht="18.75" x14ac:dyDescent="0.25">
      <c r="A31" s="114"/>
      <c r="B31" s="81" t="s">
        <v>87</v>
      </c>
      <c r="C31" s="92"/>
      <c r="D31" s="151"/>
      <c r="E31" s="168" t="s">
        <v>85</v>
      </c>
      <c r="F31" s="169"/>
      <c r="G31" s="169"/>
      <c r="H31" s="170"/>
      <c r="I31" s="83"/>
      <c r="J31" s="81"/>
      <c r="K31" s="7"/>
      <c r="L31" s="84"/>
      <c r="M31" s="10"/>
      <c r="N31" s="85"/>
      <c r="O31" s="93"/>
      <c r="P31" s="93"/>
      <c r="Q31" s="86"/>
      <c r="R31" s="45"/>
      <c r="S31" s="93"/>
      <c r="T31" s="93"/>
    </row>
    <row r="32" spans="1:21" ht="18.75" x14ac:dyDescent="0.3">
      <c r="A32" s="114"/>
      <c r="B32" s="97" t="s">
        <v>88</v>
      </c>
      <c r="C32" s="94" t="s">
        <v>26</v>
      </c>
      <c r="D32" s="156">
        <v>111125</v>
      </c>
      <c r="E32" s="180" t="s">
        <v>93</v>
      </c>
      <c r="F32" s="181"/>
      <c r="G32" s="181"/>
      <c r="H32" s="182"/>
      <c r="I32" s="77">
        <v>4.5</v>
      </c>
      <c r="J32" s="78" t="s">
        <v>89</v>
      </c>
      <c r="K32" s="5" t="s">
        <v>63</v>
      </c>
      <c r="L32" s="79" t="e">
        <f>I32*K32</f>
        <v>#VALUE!</v>
      </c>
      <c r="M32" s="5" t="s">
        <v>63</v>
      </c>
      <c r="N32" s="79" t="e">
        <f>I32*M32</f>
        <v>#VALUE!</v>
      </c>
      <c r="O32" s="79" t="e">
        <f>K32+M32</f>
        <v>#VALUE!</v>
      </c>
      <c r="P32" s="79" t="e">
        <f>L32+N32</f>
        <v>#VALUE!</v>
      </c>
      <c r="Q32" s="80" t="e">
        <f>P32*R32</f>
        <v>#VALUE!</v>
      </c>
      <c r="R32" s="121" t="str">
        <f>R15</f>
        <v>xx</v>
      </c>
      <c r="S32" s="79" t="e">
        <f>P32+Q32</f>
        <v>#VALUE!</v>
      </c>
      <c r="T32" s="79"/>
    </row>
    <row r="33" spans="1:21" ht="18.75" x14ac:dyDescent="0.25">
      <c r="A33" s="114"/>
      <c r="B33" s="64" t="s">
        <v>74</v>
      </c>
      <c r="C33" s="65"/>
      <c r="D33" s="154"/>
      <c r="E33" s="177" t="s">
        <v>75</v>
      </c>
      <c r="F33" s="178"/>
      <c r="G33" s="178"/>
      <c r="H33" s="179"/>
      <c r="I33" s="66"/>
      <c r="J33" s="66"/>
      <c r="K33" s="8"/>
      <c r="L33" s="88"/>
      <c r="M33" s="8"/>
      <c r="N33" s="88"/>
      <c r="O33" s="88"/>
      <c r="P33" s="88"/>
      <c r="Q33" s="89"/>
      <c r="R33" s="43"/>
      <c r="S33" s="88"/>
      <c r="T33" s="98" t="e">
        <f>T34</f>
        <v>#VALUE!</v>
      </c>
    </row>
    <row r="34" spans="1:21" ht="18.75" x14ac:dyDescent="0.3">
      <c r="A34" s="114"/>
      <c r="B34" s="69" t="s">
        <v>94</v>
      </c>
      <c r="C34" s="94"/>
      <c r="D34" s="95"/>
      <c r="E34" s="183" t="s">
        <v>104</v>
      </c>
      <c r="F34" s="184"/>
      <c r="G34" s="184"/>
      <c r="H34" s="185"/>
      <c r="I34" s="69"/>
      <c r="J34" s="69"/>
      <c r="K34" s="122"/>
      <c r="L34" s="99"/>
      <c r="M34" s="122"/>
      <c r="N34" s="99"/>
      <c r="O34" s="99"/>
      <c r="P34" s="99"/>
      <c r="Q34" s="100"/>
      <c r="R34" s="123"/>
      <c r="S34" s="99"/>
      <c r="T34" s="101" t="e">
        <f>SUM(S35:S41)</f>
        <v>#VALUE!</v>
      </c>
    </row>
    <row r="35" spans="1:21" ht="18.75" x14ac:dyDescent="0.3">
      <c r="A35" s="114"/>
      <c r="B35" s="81" t="s">
        <v>95</v>
      </c>
      <c r="C35" s="94"/>
      <c r="D35" s="95"/>
      <c r="E35" s="168" t="s">
        <v>105</v>
      </c>
      <c r="F35" s="169"/>
      <c r="G35" s="169"/>
      <c r="H35" s="170"/>
      <c r="I35" s="81"/>
      <c r="J35" s="81"/>
      <c r="K35" s="124"/>
      <c r="L35" s="102"/>
      <c r="M35" s="124"/>
      <c r="N35" s="102"/>
      <c r="O35" s="102"/>
      <c r="P35" s="102"/>
      <c r="Q35" s="103"/>
      <c r="R35" s="125"/>
      <c r="S35" s="102"/>
      <c r="T35" s="104"/>
    </row>
    <row r="36" spans="1:21" ht="18.75" x14ac:dyDescent="0.3">
      <c r="A36" s="114"/>
      <c r="B36" s="76" t="s">
        <v>97</v>
      </c>
      <c r="C36" s="94"/>
      <c r="D36" s="95"/>
      <c r="E36" s="171" t="s">
        <v>102</v>
      </c>
      <c r="F36" s="172"/>
      <c r="G36" s="172"/>
      <c r="H36" s="173"/>
      <c r="I36" s="77">
        <v>2</v>
      </c>
      <c r="J36" s="78" t="s">
        <v>129</v>
      </c>
      <c r="K36" s="5" t="s">
        <v>63</v>
      </c>
      <c r="L36" s="79" t="e">
        <f t="shared" ref="L36:L37" si="6">I36*K36</f>
        <v>#VALUE!</v>
      </c>
      <c r="M36" s="5" t="s">
        <v>63</v>
      </c>
      <c r="N36" s="79" t="e">
        <f t="shared" ref="N36:N37" si="7">I36*M36</f>
        <v>#VALUE!</v>
      </c>
      <c r="O36" s="79" t="e">
        <f t="shared" ref="O36:O37" si="8">K36+M36</f>
        <v>#VALUE!</v>
      </c>
      <c r="P36" s="79" t="e">
        <f t="shared" ref="P36:P37" si="9">L36+N36</f>
        <v>#VALUE!</v>
      </c>
      <c r="Q36" s="80" t="e">
        <f t="shared" ref="Q36:Q37" si="10">P36*R36</f>
        <v>#VALUE!</v>
      </c>
      <c r="R36" s="121" t="str">
        <f>R15</f>
        <v>xx</v>
      </c>
      <c r="S36" s="79" t="e">
        <f t="shared" ref="S36:S37" si="11">P36+Q36</f>
        <v>#VALUE!</v>
      </c>
      <c r="T36" s="96"/>
    </row>
    <row r="37" spans="1:21" ht="18.75" x14ac:dyDescent="0.3">
      <c r="A37" s="114"/>
      <c r="B37" s="76" t="s">
        <v>98</v>
      </c>
      <c r="C37" s="94"/>
      <c r="D37" s="95"/>
      <c r="E37" s="171" t="s">
        <v>103</v>
      </c>
      <c r="F37" s="172"/>
      <c r="G37" s="172"/>
      <c r="H37" s="173"/>
      <c r="I37" s="77">
        <v>2</v>
      </c>
      <c r="J37" s="78" t="s">
        <v>129</v>
      </c>
      <c r="K37" s="5" t="s">
        <v>63</v>
      </c>
      <c r="L37" s="79" t="e">
        <f t="shared" si="6"/>
        <v>#VALUE!</v>
      </c>
      <c r="M37" s="5" t="s">
        <v>63</v>
      </c>
      <c r="N37" s="79" t="e">
        <f t="shared" si="7"/>
        <v>#VALUE!</v>
      </c>
      <c r="O37" s="79" t="e">
        <f t="shared" si="8"/>
        <v>#VALUE!</v>
      </c>
      <c r="P37" s="79" t="e">
        <f t="shared" si="9"/>
        <v>#VALUE!</v>
      </c>
      <c r="Q37" s="80" t="e">
        <f t="shared" si="10"/>
        <v>#VALUE!</v>
      </c>
      <c r="R37" s="121" t="str">
        <f>R15</f>
        <v>xx</v>
      </c>
      <c r="S37" s="79" t="e">
        <f t="shared" si="11"/>
        <v>#VALUE!</v>
      </c>
      <c r="T37" s="96"/>
    </row>
    <row r="38" spans="1:21" ht="18.75" x14ac:dyDescent="0.3">
      <c r="A38" s="114"/>
      <c r="B38" s="81" t="s">
        <v>96</v>
      </c>
      <c r="C38" s="94"/>
      <c r="D38" s="95"/>
      <c r="E38" s="168" t="s">
        <v>106</v>
      </c>
      <c r="F38" s="169"/>
      <c r="G38" s="169"/>
      <c r="H38" s="170"/>
      <c r="I38" s="81"/>
      <c r="J38" s="81"/>
      <c r="K38" s="124"/>
      <c r="L38" s="102"/>
      <c r="M38" s="124"/>
      <c r="N38" s="102"/>
      <c r="O38" s="102"/>
      <c r="P38" s="102"/>
      <c r="Q38" s="103"/>
      <c r="R38" s="125"/>
      <c r="S38" s="102"/>
      <c r="T38" s="104"/>
    </row>
    <row r="39" spans="1:21" ht="18.75" x14ac:dyDescent="0.3">
      <c r="A39" s="114"/>
      <c r="B39" s="76" t="s">
        <v>99</v>
      </c>
      <c r="C39" s="94"/>
      <c r="D39" s="95"/>
      <c r="E39" s="171" t="s">
        <v>112</v>
      </c>
      <c r="F39" s="172"/>
      <c r="G39" s="172"/>
      <c r="H39" s="173"/>
      <c r="I39" s="77">
        <v>1</v>
      </c>
      <c r="J39" s="78" t="s">
        <v>129</v>
      </c>
      <c r="K39" s="5" t="s">
        <v>63</v>
      </c>
      <c r="L39" s="79" t="e">
        <f t="shared" ref="L39:L41" si="12">I39*K39</f>
        <v>#VALUE!</v>
      </c>
      <c r="M39" s="5" t="s">
        <v>63</v>
      </c>
      <c r="N39" s="79" t="e">
        <f t="shared" ref="N39:N41" si="13">I39*M39</f>
        <v>#VALUE!</v>
      </c>
      <c r="O39" s="79" t="e">
        <f t="shared" ref="O39:O41" si="14">K39+M39</f>
        <v>#VALUE!</v>
      </c>
      <c r="P39" s="79" t="e">
        <f t="shared" ref="P39:P41" si="15">L39+N39</f>
        <v>#VALUE!</v>
      </c>
      <c r="Q39" s="80" t="e">
        <f t="shared" ref="Q39:Q41" si="16">P39*R39</f>
        <v>#VALUE!</v>
      </c>
      <c r="R39" s="121" t="str">
        <f>R15</f>
        <v>xx</v>
      </c>
      <c r="S39" s="79" t="e">
        <f t="shared" ref="S39:S41" si="17">P39+Q39</f>
        <v>#VALUE!</v>
      </c>
      <c r="T39" s="96"/>
    </row>
    <row r="40" spans="1:21" ht="18.75" x14ac:dyDescent="0.3">
      <c r="A40" s="114"/>
      <c r="B40" s="76" t="s">
        <v>100</v>
      </c>
      <c r="C40" s="94"/>
      <c r="D40" s="95"/>
      <c r="E40" s="171" t="s">
        <v>113</v>
      </c>
      <c r="F40" s="172"/>
      <c r="G40" s="172"/>
      <c r="H40" s="173"/>
      <c r="I40" s="105">
        <v>13</v>
      </c>
      <c r="J40" s="78" t="s">
        <v>129</v>
      </c>
      <c r="K40" s="5" t="s">
        <v>63</v>
      </c>
      <c r="L40" s="79" t="e">
        <f t="shared" si="12"/>
        <v>#VALUE!</v>
      </c>
      <c r="M40" s="5" t="s">
        <v>63</v>
      </c>
      <c r="N40" s="79" t="e">
        <f t="shared" si="13"/>
        <v>#VALUE!</v>
      </c>
      <c r="O40" s="79" t="e">
        <f t="shared" si="14"/>
        <v>#VALUE!</v>
      </c>
      <c r="P40" s="79" t="e">
        <f t="shared" si="15"/>
        <v>#VALUE!</v>
      </c>
      <c r="Q40" s="80" t="e">
        <f t="shared" si="16"/>
        <v>#VALUE!</v>
      </c>
      <c r="R40" s="121" t="str">
        <f>R15</f>
        <v>xx</v>
      </c>
      <c r="S40" s="79" t="e">
        <f t="shared" si="17"/>
        <v>#VALUE!</v>
      </c>
      <c r="T40" s="96"/>
    </row>
    <row r="41" spans="1:21" ht="18.75" x14ac:dyDescent="0.3">
      <c r="A41" s="114"/>
      <c r="B41" s="76" t="s">
        <v>101</v>
      </c>
      <c r="C41" s="94"/>
      <c r="D41" s="95"/>
      <c r="E41" s="171" t="s">
        <v>114</v>
      </c>
      <c r="F41" s="172"/>
      <c r="G41" s="172"/>
      <c r="H41" s="173"/>
      <c r="I41" s="77">
        <v>9</v>
      </c>
      <c r="J41" s="78" t="s">
        <v>129</v>
      </c>
      <c r="K41" s="5" t="s">
        <v>63</v>
      </c>
      <c r="L41" s="79" t="e">
        <f t="shared" si="12"/>
        <v>#VALUE!</v>
      </c>
      <c r="M41" s="5" t="s">
        <v>63</v>
      </c>
      <c r="N41" s="79" t="e">
        <f t="shared" si="13"/>
        <v>#VALUE!</v>
      </c>
      <c r="O41" s="79" t="e">
        <f t="shared" si="14"/>
        <v>#VALUE!</v>
      </c>
      <c r="P41" s="79" t="e">
        <f t="shared" si="15"/>
        <v>#VALUE!</v>
      </c>
      <c r="Q41" s="80" t="e">
        <f t="shared" si="16"/>
        <v>#VALUE!</v>
      </c>
      <c r="R41" s="121" t="str">
        <f>R15</f>
        <v>xx</v>
      </c>
      <c r="S41" s="79" t="e">
        <f t="shared" si="17"/>
        <v>#VALUE!</v>
      </c>
      <c r="T41" s="96"/>
    </row>
    <row r="42" spans="1:21" ht="18.75" x14ac:dyDescent="0.25">
      <c r="A42" s="114"/>
      <c r="B42" s="64" t="s">
        <v>57</v>
      </c>
      <c r="C42" s="65"/>
      <c r="D42" s="154"/>
      <c r="E42" s="177" t="s">
        <v>58</v>
      </c>
      <c r="F42" s="178"/>
      <c r="G42" s="178"/>
      <c r="H42" s="179"/>
      <c r="I42" s="66"/>
      <c r="J42" s="66"/>
      <c r="K42" s="8"/>
      <c r="L42" s="88"/>
      <c r="M42" s="8"/>
      <c r="N42" s="88"/>
      <c r="O42" s="88"/>
      <c r="P42" s="88"/>
      <c r="Q42" s="89"/>
      <c r="R42" s="43"/>
      <c r="S42" s="88"/>
      <c r="T42" s="98" t="e">
        <f>T43+T45+T51</f>
        <v>#VALUE!</v>
      </c>
    </row>
    <row r="43" spans="1:21" ht="18.75" x14ac:dyDescent="0.25">
      <c r="A43" s="114"/>
      <c r="B43" s="69" t="s">
        <v>59</v>
      </c>
      <c r="C43" s="91"/>
      <c r="D43" s="153"/>
      <c r="E43" s="174" t="s">
        <v>60</v>
      </c>
      <c r="F43" s="175"/>
      <c r="G43" s="175"/>
      <c r="H43" s="176"/>
      <c r="I43" s="71"/>
      <c r="J43" s="71"/>
      <c r="K43" s="6"/>
      <c r="L43" s="73"/>
      <c r="M43" s="6"/>
      <c r="N43" s="73"/>
      <c r="O43" s="73"/>
      <c r="P43" s="73"/>
      <c r="Q43" s="74"/>
      <c r="R43" s="44"/>
      <c r="S43" s="73"/>
      <c r="T43" s="106" t="e">
        <f>S44</f>
        <v>#VALUE!</v>
      </c>
    </row>
    <row r="44" spans="1:21" ht="18.75" x14ac:dyDescent="0.25">
      <c r="A44" s="114"/>
      <c r="B44" s="97" t="s">
        <v>61</v>
      </c>
      <c r="C44" s="156" t="s">
        <v>62</v>
      </c>
      <c r="D44" s="156" t="s">
        <v>63</v>
      </c>
      <c r="E44" s="180" t="s">
        <v>107</v>
      </c>
      <c r="F44" s="181"/>
      <c r="G44" s="181"/>
      <c r="H44" s="182"/>
      <c r="I44" s="77">
        <v>4</v>
      </c>
      <c r="J44" s="78" t="s">
        <v>129</v>
      </c>
      <c r="K44" s="5" t="s">
        <v>63</v>
      </c>
      <c r="L44" s="79" t="e">
        <f>I44*K44</f>
        <v>#VALUE!</v>
      </c>
      <c r="M44" s="5" t="s">
        <v>63</v>
      </c>
      <c r="N44" s="79" t="e">
        <f>I44*M44</f>
        <v>#VALUE!</v>
      </c>
      <c r="O44" s="79" t="e">
        <f>K44+M44</f>
        <v>#VALUE!</v>
      </c>
      <c r="P44" s="79" t="e">
        <f>L44+N44</f>
        <v>#VALUE!</v>
      </c>
      <c r="Q44" s="80" t="e">
        <f t="shared" ref="Q44" si="18">P44*R44</f>
        <v>#VALUE!</v>
      </c>
      <c r="R44" s="121" t="str">
        <f>R15</f>
        <v>xx</v>
      </c>
      <c r="S44" s="79" t="e">
        <f>P44+Q44</f>
        <v>#VALUE!</v>
      </c>
      <c r="T44" s="96"/>
    </row>
    <row r="45" spans="1:21" ht="18.75" x14ac:dyDescent="0.25">
      <c r="A45" s="114"/>
      <c r="B45" s="69" t="s">
        <v>64</v>
      </c>
      <c r="C45" s="70"/>
      <c r="D45" s="153"/>
      <c r="E45" s="174" t="s">
        <v>65</v>
      </c>
      <c r="F45" s="175"/>
      <c r="G45" s="175"/>
      <c r="H45" s="176"/>
      <c r="I45" s="71"/>
      <c r="J45" s="71"/>
      <c r="K45" s="6"/>
      <c r="L45" s="73"/>
      <c r="M45" s="6"/>
      <c r="N45" s="73"/>
      <c r="O45" s="73"/>
      <c r="P45" s="73"/>
      <c r="Q45" s="74"/>
      <c r="R45" s="44"/>
      <c r="S45" s="73"/>
      <c r="T45" s="106" t="e">
        <f>SUM(S46:S50)</f>
        <v>#VALUE!</v>
      </c>
    </row>
    <row r="46" spans="1:21" ht="18.75" x14ac:dyDescent="0.25">
      <c r="A46" s="114"/>
      <c r="B46" s="81" t="s">
        <v>66</v>
      </c>
      <c r="C46" s="82"/>
      <c r="D46" s="151"/>
      <c r="E46" s="168" t="s">
        <v>67</v>
      </c>
      <c r="F46" s="169"/>
      <c r="G46" s="169"/>
      <c r="H46" s="170"/>
      <c r="I46" s="83"/>
      <c r="J46" s="83"/>
      <c r="K46" s="9"/>
      <c r="L46" s="107"/>
      <c r="M46" s="9"/>
      <c r="N46" s="107"/>
      <c r="O46" s="107"/>
      <c r="P46" s="107"/>
      <c r="Q46" s="108"/>
      <c r="R46" s="46"/>
      <c r="S46" s="107"/>
      <c r="T46" s="107"/>
    </row>
    <row r="47" spans="1:21" ht="18.75" customHeight="1" x14ac:dyDescent="0.25">
      <c r="A47" s="114"/>
      <c r="B47" s="97" t="s">
        <v>68</v>
      </c>
      <c r="C47" s="156" t="s">
        <v>26</v>
      </c>
      <c r="D47" s="156" t="s">
        <v>69</v>
      </c>
      <c r="E47" s="186" t="s">
        <v>115</v>
      </c>
      <c r="F47" s="187"/>
      <c r="G47" s="187"/>
      <c r="H47" s="188"/>
      <c r="I47" s="77">
        <v>1</v>
      </c>
      <c r="J47" s="78" t="s">
        <v>129</v>
      </c>
      <c r="K47" s="5" t="s">
        <v>63</v>
      </c>
      <c r="L47" s="79" t="e">
        <f t="shared" ref="L47:L48" si="19">I47*K47</f>
        <v>#VALUE!</v>
      </c>
      <c r="M47" s="5" t="s">
        <v>63</v>
      </c>
      <c r="N47" s="79" t="e">
        <f t="shared" ref="N47:N48" si="20">I47*M47</f>
        <v>#VALUE!</v>
      </c>
      <c r="O47" s="79" t="e">
        <f t="shared" ref="O47:O48" si="21">K47+M47</f>
        <v>#VALUE!</v>
      </c>
      <c r="P47" s="79" t="e">
        <f t="shared" ref="P47:P48" si="22">L47+N47</f>
        <v>#VALUE!</v>
      </c>
      <c r="Q47" s="80" t="e">
        <f t="shared" ref="Q47:Q48" si="23">P47*R47</f>
        <v>#VALUE!</v>
      </c>
      <c r="R47" s="121" t="str">
        <f>R15</f>
        <v>xx</v>
      </c>
      <c r="S47" s="79" t="e">
        <f t="shared" ref="S47:S48" si="24">P47+Q47</f>
        <v>#VALUE!</v>
      </c>
      <c r="T47" s="96"/>
      <c r="U47" s="4"/>
    </row>
    <row r="48" spans="1:21" ht="18.75" x14ac:dyDescent="0.25">
      <c r="A48" s="114"/>
      <c r="B48" s="97" t="s">
        <v>111</v>
      </c>
      <c r="C48" s="156"/>
      <c r="D48" s="156"/>
      <c r="E48" s="78" t="s">
        <v>116</v>
      </c>
      <c r="F48" s="109"/>
      <c r="G48" s="109"/>
      <c r="H48" s="110"/>
      <c r="I48" s="77">
        <v>6</v>
      </c>
      <c r="J48" s="78" t="s">
        <v>129</v>
      </c>
      <c r="K48" s="5" t="s">
        <v>63</v>
      </c>
      <c r="L48" s="79" t="e">
        <f t="shared" si="19"/>
        <v>#VALUE!</v>
      </c>
      <c r="M48" s="5" t="s">
        <v>63</v>
      </c>
      <c r="N48" s="79" t="e">
        <f t="shared" si="20"/>
        <v>#VALUE!</v>
      </c>
      <c r="O48" s="79" t="e">
        <f t="shared" si="21"/>
        <v>#VALUE!</v>
      </c>
      <c r="P48" s="79" t="e">
        <f t="shared" si="22"/>
        <v>#VALUE!</v>
      </c>
      <c r="Q48" s="80" t="e">
        <f t="shared" si="23"/>
        <v>#VALUE!</v>
      </c>
      <c r="R48" s="121" t="str">
        <f>R15</f>
        <v>xx</v>
      </c>
      <c r="S48" s="79" t="e">
        <f t="shared" si="24"/>
        <v>#VALUE!</v>
      </c>
      <c r="T48" s="96"/>
      <c r="U48" s="4"/>
    </row>
    <row r="49" spans="1:21" ht="18.75" x14ac:dyDescent="0.25">
      <c r="A49" s="114"/>
      <c r="B49" s="81" t="s">
        <v>70</v>
      </c>
      <c r="C49" s="82"/>
      <c r="D49" s="151"/>
      <c r="E49" s="168" t="s">
        <v>71</v>
      </c>
      <c r="F49" s="169"/>
      <c r="G49" s="169"/>
      <c r="H49" s="170"/>
      <c r="I49" s="83"/>
      <c r="J49" s="83"/>
      <c r="K49" s="9"/>
      <c r="L49" s="107"/>
      <c r="M49" s="9"/>
      <c r="N49" s="107"/>
      <c r="O49" s="107"/>
      <c r="P49" s="107"/>
      <c r="Q49" s="108"/>
      <c r="R49" s="46"/>
      <c r="S49" s="107"/>
      <c r="T49" s="107"/>
    </row>
    <row r="50" spans="1:21" ht="18.75" x14ac:dyDescent="0.25">
      <c r="A50" s="114"/>
      <c r="B50" s="97" t="s">
        <v>72</v>
      </c>
      <c r="C50" s="156" t="s">
        <v>26</v>
      </c>
      <c r="D50" s="156" t="s">
        <v>73</v>
      </c>
      <c r="E50" s="180" t="s">
        <v>117</v>
      </c>
      <c r="F50" s="181"/>
      <c r="G50" s="181"/>
      <c r="H50" s="182"/>
      <c r="I50" s="77">
        <v>2</v>
      </c>
      <c r="J50" s="78" t="s">
        <v>129</v>
      </c>
      <c r="K50" s="5" t="s">
        <v>63</v>
      </c>
      <c r="L50" s="79" t="e">
        <f>I50*K50</f>
        <v>#VALUE!</v>
      </c>
      <c r="M50" s="5" t="s">
        <v>63</v>
      </c>
      <c r="N50" s="79" t="e">
        <f>I50*M50</f>
        <v>#VALUE!</v>
      </c>
      <c r="O50" s="79" t="e">
        <f>K50+M50</f>
        <v>#VALUE!</v>
      </c>
      <c r="P50" s="79" t="e">
        <f>L50+N50</f>
        <v>#VALUE!</v>
      </c>
      <c r="Q50" s="80" t="e">
        <f t="shared" ref="Q50" si="25">P50*R50</f>
        <v>#VALUE!</v>
      </c>
      <c r="R50" s="121" t="str">
        <f>R15</f>
        <v>xx</v>
      </c>
      <c r="S50" s="79" t="e">
        <f>P50+Q50</f>
        <v>#VALUE!</v>
      </c>
      <c r="T50" s="96"/>
      <c r="U50" s="4"/>
    </row>
    <row r="51" spans="1:21" ht="18.75" x14ac:dyDescent="0.25">
      <c r="A51" s="114"/>
      <c r="B51" s="69" t="s">
        <v>108</v>
      </c>
      <c r="C51" s="70"/>
      <c r="D51" s="153"/>
      <c r="E51" s="174" t="s">
        <v>109</v>
      </c>
      <c r="F51" s="175"/>
      <c r="G51" s="175"/>
      <c r="H51" s="176"/>
      <c r="I51" s="69"/>
      <c r="J51" s="69"/>
      <c r="K51" s="122"/>
      <c r="L51" s="99"/>
      <c r="M51" s="122"/>
      <c r="N51" s="99"/>
      <c r="O51" s="99"/>
      <c r="P51" s="99"/>
      <c r="Q51" s="100"/>
      <c r="R51" s="123"/>
      <c r="S51" s="99"/>
      <c r="T51" s="101" t="e">
        <f>S52</f>
        <v>#VALUE!</v>
      </c>
    </row>
    <row r="52" spans="1:21" ht="18.75" x14ac:dyDescent="0.25">
      <c r="A52" s="114"/>
      <c r="B52" s="97" t="s">
        <v>110</v>
      </c>
      <c r="C52" s="156"/>
      <c r="D52" s="156"/>
      <c r="E52" s="78" t="s">
        <v>118</v>
      </c>
      <c r="F52" s="157"/>
      <c r="G52" s="157"/>
      <c r="H52" s="158"/>
      <c r="I52" s="77">
        <v>5</v>
      </c>
      <c r="J52" s="78" t="s">
        <v>129</v>
      </c>
      <c r="K52" s="5" t="s">
        <v>63</v>
      </c>
      <c r="L52" s="79" t="e">
        <f>I52*K52</f>
        <v>#VALUE!</v>
      </c>
      <c r="M52" s="5" t="s">
        <v>63</v>
      </c>
      <c r="N52" s="79" t="e">
        <f>I52*M52</f>
        <v>#VALUE!</v>
      </c>
      <c r="O52" s="79" t="e">
        <f>K52+M52</f>
        <v>#VALUE!</v>
      </c>
      <c r="P52" s="79" t="e">
        <f>L52+N52</f>
        <v>#VALUE!</v>
      </c>
      <c r="Q52" s="80" t="e">
        <f t="shared" ref="Q52" si="26">P52*R52</f>
        <v>#VALUE!</v>
      </c>
      <c r="R52" s="121" t="str">
        <f>R15</f>
        <v>xx</v>
      </c>
      <c r="S52" s="79" t="e">
        <f>P52+Q52</f>
        <v>#VALUE!</v>
      </c>
      <c r="T52" s="96"/>
    </row>
    <row r="53" spans="1:21" ht="18.75" x14ac:dyDescent="0.25">
      <c r="A53" s="114"/>
      <c r="B53" s="64" t="s">
        <v>76</v>
      </c>
      <c r="C53" s="65"/>
      <c r="D53" s="154"/>
      <c r="E53" s="177" t="s">
        <v>77</v>
      </c>
      <c r="F53" s="178"/>
      <c r="G53" s="178"/>
      <c r="H53" s="179"/>
      <c r="I53" s="66"/>
      <c r="J53" s="64"/>
      <c r="K53" s="8"/>
      <c r="L53" s="88"/>
      <c r="M53" s="8"/>
      <c r="N53" s="88"/>
      <c r="O53" s="88"/>
      <c r="P53" s="88"/>
      <c r="Q53" s="89"/>
      <c r="R53" s="43"/>
      <c r="S53" s="88"/>
      <c r="T53" s="90" t="e">
        <f>T54</f>
        <v>#VALUE!</v>
      </c>
    </row>
    <row r="54" spans="1:21" ht="18.75" x14ac:dyDescent="0.25">
      <c r="A54" s="114"/>
      <c r="B54" s="69" t="s">
        <v>78</v>
      </c>
      <c r="C54" s="91"/>
      <c r="D54" s="153"/>
      <c r="E54" s="183" t="s">
        <v>119</v>
      </c>
      <c r="F54" s="184"/>
      <c r="G54" s="184"/>
      <c r="H54" s="185"/>
      <c r="I54" s="71"/>
      <c r="J54" s="72"/>
      <c r="K54" s="6"/>
      <c r="L54" s="73"/>
      <c r="M54" s="6"/>
      <c r="N54" s="73"/>
      <c r="O54" s="73"/>
      <c r="P54" s="73"/>
      <c r="Q54" s="74"/>
      <c r="R54" s="44"/>
      <c r="S54" s="73"/>
      <c r="T54" s="75" t="e">
        <f>S55</f>
        <v>#VALUE!</v>
      </c>
    </row>
    <row r="55" spans="1:21" ht="18.75" x14ac:dyDescent="0.25">
      <c r="A55" s="114"/>
      <c r="B55" s="111" t="s">
        <v>79</v>
      </c>
      <c r="C55" s="112" t="s">
        <v>26</v>
      </c>
      <c r="D55" s="112">
        <v>20015</v>
      </c>
      <c r="E55" s="78" t="s">
        <v>149</v>
      </c>
      <c r="F55" s="78"/>
      <c r="G55" s="78"/>
      <c r="H55" s="78"/>
      <c r="I55" s="77">
        <v>5.2</v>
      </c>
      <c r="J55" s="78" t="s">
        <v>89</v>
      </c>
      <c r="K55" s="5" t="s">
        <v>63</v>
      </c>
      <c r="L55" s="79" t="e">
        <f t="shared" ref="L55" si="27">I55*K55</f>
        <v>#VALUE!</v>
      </c>
      <c r="M55" s="5" t="s">
        <v>63</v>
      </c>
      <c r="N55" s="79" t="e">
        <f t="shared" ref="N55" si="28">I55*M55</f>
        <v>#VALUE!</v>
      </c>
      <c r="O55" s="79" t="e">
        <f t="shared" ref="O55" si="29">K55+M55</f>
        <v>#VALUE!</v>
      </c>
      <c r="P55" s="79" t="e">
        <f t="shared" ref="P55" si="30">L55+N55</f>
        <v>#VALUE!</v>
      </c>
      <c r="Q55" s="80" t="e">
        <f t="shared" ref="Q55" si="31">P55*R55</f>
        <v>#VALUE!</v>
      </c>
      <c r="R55" s="121" t="str">
        <f>R15</f>
        <v>xx</v>
      </c>
      <c r="S55" s="79" t="e">
        <f t="shared" ref="S55" si="32">P55+Q55</f>
        <v>#VALUE!</v>
      </c>
      <c r="T55" s="79"/>
    </row>
    <row r="56" spans="1:21" ht="18.75" x14ac:dyDescent="0.25">
      <c r="A56" s="114"/>
      <c r="B56" s="64" t="s">
        <v>41</v>
      </c>
      <c r="C56" s="65"/>
      <c r="D56" s="154"/>
      <c r="E56" s="177" t="s">
        <v>42</v>
      </c>
      <c r="F56" s="178"/>
      <c r="G56" s="178"/>
      <c r="H56" s="179"/>
      <c r="I56" s="66"/>
      <c r="J56" s="64"/>
      <c r="K56" s="8"/>
      <c r="L56" s="88"/>
      <c r="M56" s="8"/>
      <c r="N56" s="88"/>
      <c r="O56" s="88"/>
      <c r="P56" s="88"/>
      <c r="Q56" s="89"/>
      <c r="R56" s="43"/>
      <c r="S56" s="88"/>
      <c r="T56" s="90" t="e">
        <f>T57+T59+T61</f>
        <v>#VALUE!</v>
      </c>
    </row>
    <row r="57" spans="1:21" ht="18.75" x14ac:dyDescent="0.25">
      <c r="A57" s="114"/>
      <c r="B57" s="69" t="s">
        <v>43</v>
      </c>
      <c r="C57" s="91"/>
      <c r="D57" s="153"/>
      <c r="E57" s="174" t="s">
        <v>44</v>
      </c>
      <c r="F57" s="175"/>
      <c r="G57" s="175"/>
      <c r="H57" s="176"/>
      <c r="I57" s="71"/>
      <c r="J57" s="72"/>
      <c r="K57" s="6"/>
      <c r="L57" s="73"/>
      <c r="M57" s="6"/>
      <c r="N57" s="73"/>
      <c r="O57" s="73"/>
      <c r="P57" s="73"/>
      <c r="Q57" s="74"/>
      <c r="R57" s="44"/>
      <c r="S57" s="73"/>
      <c r="T57" s="75" t="e">
        <f>S58</f>
        <v>#VALUE!</v>
      </c>
    </row>
    <row r="58" spans="1:21" ht="20.100000000000001" customHeight="1" x14ac:dyDescent="0.3">
      <c r="A58" s="114"/>
      <c r="B58" s="113" t="s">
        <v>45</v>
      </c>
      <c r="C58" s="94" t="s">
        <v>26</v>
      </c>
      <c r="D58" s="152">
        <v>141250</v>
      </c>
      <c r="E58" s="225" t="s">
        <v>120</v>
      </c>
      <c r="F58" s="226"/>
      <c r="G58" s="226"/>
      <c r="H58" s="227"/>
      <c r="I58" s="87">
        <v>255.62</v>
      </c>
      <c r="J58" s="78" t="s">
        <v>89</v>
      </c>
      <c r="K58" s="5" t="s">
        <v>63</v>
      </c>
      <c r="L58" s="79" t="e">
        <f>I58*K58</f>
        <v>#VALUE!</v>
      </c>
      <c r="M58" s="5" t="s">
        <v>63</v>
      </c>
      <c r="N58" s="79" t="e">
        <f>I58*M58</f>
        <v>#VALUE!</v>
      </c>
      <c r="O58" s="79" t="e">
        <f>K58+M58</f>
        <v>#VALUE!</v>
      </c>
      <c r="P58" s="79" t="e">
        <f>L58+N58</f>
        <v>#VALUE!</v>
      </c>
      <c r="Q58" s="80" t="e">
        <f t="shared" ref="Q58" si="33">P58*R58</f>
        <v>#VALUE!</v>
      </c>
      <c r="R58" s="121" t="str">
        <f>R15</f>
        <v>xx</v>
      </c>
      <c r="S58" s="79" t="e">
        <f>P58+Q58</f>
        <v>#VALUE!</v>
      </c>
      <c r="T58" s="79"/>
    </row>
    <row r="59" spans="1:21" ht="20.100000000000001" customHeight="1" x14ac:dyDescent="0.25">
      <c r="A59" s="114"/>
      <c r="B59" s="69" t="s">
        <v>46</v>
      </c>
      <c r="C59" s="91"/>
      <c r="D59" s="153"/>
      <c r="E59" s="174" t="s">
        <v>47</v>
      </c>
      <c r="F59" s="175"/>
      <c r="G59" s="175"/>
      <c r="H59" s="176"/>
      <c r="I59" s="71"/>
      <c r="J59" s="72"/>
      <c r="K59" s="6"/>
      <c r="L59" s="73"/>
      <c r="M59" s="6"/>
      <c r="N59" s="73"/>
      <c r="O59" s="73"/>
      <c r="P59" s="73"/>
      <c r="Q59" s="74"/>
      <c r="R59" s="44"/>
      <c r="S59" s="73"/>
      <c r="T59" s="75" t="e">
        <f>S60</f>
        <v>#VALUE!</v>
      </c>
    </row>
    <row r="60" spans="1:21" ht="20.100000000000001" customHeight="1" x14ac:dyDescent="0.3">
      <c r="A60" s="114"/>
      <c r="B60" s="113" t="s">
        <v>48</v>
      </c>
      <c r="C60" s="94" t="s">
        <v>26</v>
      </c>
      <c r="D60" s="152">
        <v>141256</v>
      </c>
      <c r="E60" s="225" t="s">
        <v>121</v>
      </c>
      <c r="F60" s="226"/>
      <c r="G60" s="226"/>
      <c r="H60" s="227"/>
      <c r="I60" s="87">
        <v>255.62</v>
      </c>
      <c r="J60" s="78" t="s">
        <v>89</v>
      </c>
      <c r="K60" s="5" t="s">
        <v>63</v>
      </c>
      <c r="L60" s="79" t="e">
        <f>I60*K60</f>
        <v>#VALUE!</v>
      </c>
      <c r="M60" s="5" t="s">
        <v>63</v>
      </c>
      <c r="N60" s="79" t="e">
        <f>I60*M60</f>
        <v>#VALUE!</v>
      </c>
      <c r="O60" s="79" t="e">
        <f>K60+M60</f>
        <v>#VALUE!</v>
      </c>
      <c r="P60" s="79" t="e">
        <f>L60+N60</f>
        <v>#VALUE!</v>
      </c>
      <c r="Q60" s="80" t="e">
        <f t="shared" ref="Q60" si="34">P60*R60</f>
        <v>#VALUE!</v>
      </c>
      <c r="R60" s="121" t="str">
        <f>R15</f>
        <v>xx</v>
      </c>
      <c r="S60" s="79" t="e">
        <f>P60+Q60</f>
        <v>#VALUE!</v>
      </c>
      <c r="T60" s="79"/>
    </row>
    <row r="61" spans="1:21" ht="20.100000000000001" customHeight="1" x14ac:dyDescent="0.3">
      <c r="A61" s="114"/>
      <c r="B61" s="69" t="s">
        <v>56</v>
      </c>
      <c r="C61" s="94"/>
      <c r="D61" s="152"/>
      <c r="E61" s="174" t="s">
        <v>54</v>
      </c>
      <c r="F61" s="175"/>
      <c r="G61" s="175"/>
      <c r="H61" s="176"/>
      <c r="I61" s="71"/>
      <c r="J61" s="71"/>
      <c r="K61" s="6"/>
      <c r="L61" s="73"/>
      <c r="M61" s="6"/>
      <c r="N61" s="73"/>
      <c r="O61" s="73"/>
      <c r="P61" s="73"/>
      <c r="Q61" s="74"/>
      <c r="R61" s="44"/>
      <c r="S61" s="73"/>
      <c r="T61" s="106" t="e">
        <f>S62</f>
        <v>#VALUE!</v>
      </c>
    </row>
    <row r="62" spans="1:21" ht="20.100000000000001" customHeight="1" x14ac:dyDescent="0.3">
      <c r="A62" s="114"/>
      <c r="B62" s="113" t="s">
        <v>55</v>
      </c>
      <c r="C62" s="94"/>
      <c r="D62" s="152"/>
      <c r="E62" s="225" t="s">
        <v>122</v>
      </c>
      <c r="F62" s="226"/>
      <c r="G62" s="226"/>
      <c r="H62" s="227"/>
      <c r="I62" s="87">
        <v>255.62</v>
      </c>
      <c r="J62" s="78" t="s">
        <v>89</v>
      </c>
      <c r="K62" s="5" t="s">
        <v>63</v>
      </c>
      <c r="L62" s="79" t="e">
        <f>I62*K62</f>
        <v>#VALUE!</v>
      </c>
      <c r="M62" s="5" t="s">
        <v>63</v>
      </c>
      <c r="N62" s="79" t="e">
        <f>I62*M62</f>
        <v>#VALUE!</v>
      </c>
      <c r="O62" s="79" t="e">
        <f>K62+M62</f>
        <v>#VALUE!</v>
      </c>
      <c r="P62" s="79" t="e">
        <f>L62+N62</f>
        <v>#VALUE!</v>
      </c>
      <c r="Q62" s="80" t="e">
        <f t="shared" ref="Q62" si="35">P62*R62</f>
        <v>#VALUE!</v>
      </c>
      <c r="R62" s="121" t="str">
        <f>R15</f>
        <v>xx</v>
      </c>
      <c r="S62" s="79" t="e">
        <f>P62+Q62</f>
        <v>#VALUE!</v>
      </c>
      <c r="T62" s="96"/>
    </row>
    <row r="63" spans="1:21" ht="18.75" x14ac:dyDescent="0.25">
      <c r="A63" s="114"/>
      <c r="B63" s="64" t="s">
        <v>49</v>
      </c>
      <c r="C63" s="65"/>
      <c r="D63" s="154"/>
      <c r="E63" s="177" t="s">
        <v>50</v>
      </c>
      <c r="F63" s="178"/>
      <c r="G63" s="178"/>
      <c r="H63" s="179"/>
      <c r="I63" s="66"/>
      <c r="J63" s="64"/>
      <c r="K63" s="8"/>
      <c r="L63" s="88"/>
      <c r="M63" s="8"/>
      <c r="N63" s="88"/>
      <c r="O63" s="88"/>
      <c r="P63" s="88"/>
      <c r="Q63" s="89"/>
      <c r="R63" s="43"/>
      <c r="S63" s="88"/>
      <c r="T63" s="90" t="e">
        <f>T64</f>
        <v>#VALUE!</v>
      </c>
    </row>
    <row r="64" spans="1:21" ht="18.75" x14ac:dyDescent="0.25">
      <c r="A64" s="114"/>
      <c r="B64" s="69" t="s">
        <v>51</v>
      </c>
      <c r="C64" s="91"/>
      <c r="D64" s="153"/>
      <c r="E64" s="174" t="s">
        <v>52</v>
      </c>
      <c r="F64" s="175"/>
      <c r="G64" s="175"/>
      <c r="H64" s="176"/>
      <c r="I64" s="71"/>
      <c r="J64" s="72"/>
      <c r="K64" s="6"/>
      <c r="L64" s="73"/>
      <c r="M64" s="6"/>
      <c r="N64" s="73"/>
      <c r="O64" s="73"/>
      <c r="P64" s="73"/>
      <c r="Q64" s="74"/>
      <c r="R64" s="44"/>
      <c r="S64" s="73"/>
      <c r="T64" s="75" t="e">
        <f>S65</f>
        <v>#VALUE!</v>
      </c>
    </row>
    <row r="65" spans="1:20" ht="18.75" x14ac:dyDescent="0.25">
      <c r="A65" s="114"/>
      <c r="B65" s="111" t="s">
        <v>53</v>
      </c>
      <c r="C65" s="112" t="s">
        <v>26</v>
      </c>
      <c r="D65" s="112">
        <v>20015</v>
      </c>
      <c r="E65" s="228" t="s">
        <v>123</v>
      </c>
      <c r="F65" s="229"/>
      <c r="G65" s="229"/>
      <c r="H65" s="230"/>
      <c r="I65" s="87">
        <v>320.25</v>
      </c>
      <c r="J65" s="78" t="s">
        <v>89</v>
      </c>
      <c r="K65" s="5" t="s">
        <v>63</v>
      </c>
      <c r="L65" s="79" t="e">
        <f>I65*K65</f>
        <v>#VALUE!</v>
      </c>
      <c r="M65" s="5" t="s">
        <v>63</v>
      </c>
      <c r="N65" s="79" t="e">
        <f>I65*M65</f>
        <v>#VALUE!</v>
      </c>
      <c r="O65" s="79" t="e">
        <f>K65+M65</f>
        <v>#VALUE!</v>
      </c>
      <c r="P65" s="79" t="e">
        <f>L65+N65</f>
        <v>#VALUE!</v>
      </c>
      <c r="Q65" s="80" t="e">
        <f t="shared" ref="Q65" si="36">P65*R65</f>
        <v>#VALUE!</v>
      </c>
      <c r="R65" s="121" t="str">
        <f>R15</f>
        <v>xx</v>
      </c>
      <c r="S65" s="79" t="e">
        <f>P65+Q65</f>
        <v>#VALUE!</v>
      </c>
      <c r="T65" s="79"/>
    </row>
    <row r="66" spans="1:20" ht="18.75" x14ac:dyDescent="0.25">
      <c r="A66" s="114"/>
      <c r="B66" s="64" t="s">
        <v>80</v>
      </c>
      <c r="C66" s="65"/>
      <c r="D66" s="154"/>
      <c r="E66" s="177" t="s">
        <v>81</v>
      </c>
      <c r="F66" s="178"/>
      <c r="G66" s="178"/>
      <c r="H66" s="179"/>
      <c r="I66" s="66"/>
      <c r="J66" s="66"/>
      <c r="K66" s="8"/>
      <c r="L66" s="88"/>
      <c r="M66" s="8"/>
      <c r="N66" s="88"/>
      <c r="O66" s="88"/>
      <c r="P66" s="88"/>
      <c r="Q66" s="89"/>
      <c r="R66" s="43"/>
      <c r="S66" s="88"/>
      <c r="T66" s="98" t="e">
        <f>T67</f>
        <v>#VALUE!</v>
      </c>
    </row>
    <row r="67" spans="1:20" ht="18.75" x14ac:dyDescent="0.25">
      <c r="A67" s="114"/>
      <c r="B67" s="69" t="s">
        <v>82</v>
      </c>
      <c r="C67" s="91"/>
      <c r="D67" s="153"/>
      <c r="E67" s="174" t="s">
        <v>83</v>
      </c>
      <c r="F67" s="175"/>
      <c r="G67" s="175"/>
      <c r="H67" s="176"/>
      <c r="I67" s="69"/>
      <c r="J67" s="69"/>
      <c r="K67" s="122"/>
      <c r="L67" s="99"/>
      <c r="M67" s="122"/>
      <c r="N67" s="99"/>
      <c r="O67" s="99"/>
      <c r="P67" s="99"/>
      <c r="Q67" s="100"/>
      <c r="R67" s="123"/>
      <c r="S67" s="99"/>
      <c r="T67" s="101" t="e">
        <f>S69</f>
        <v>#VALUE!</v>
      </c>
    </row>
    <row r="68" spans="1:20" ht="18.75" x14ac:dyDescent="0.25">
      <c r="A68" s="114"/>
      <c r="B68" s="81" t="s">
        <v>124</v>
      </c>
      <c r="C68" s="91"/>
      <c r="D68" s="153"/>
      <c r="E68" s="168" t="s">
        <v>126</v>
      </c>
      <c r="F68" s="169"/>
      <c r="G68" s="169"/>
      <c r="H68" s="170"/>
      <c r="I68" s="81"/>
      <c r="J68" s="81"/>
      <c r="K68" s="124"/>
      <c r="L68" s="102"/>
      <c r="M68" s="124"/>
      <c r="N68" s="102"/>
      <c r="O68" s="102"/>
      <c r="P68" s="102"/>
      <c r="Q68" s="103"/>
      <c r="R68" s="125"/>
      <c r="S68" s="102"/>
      <c r="T68" s="104"/>
    </row>
    <row r="69" spans="1:20" ht="18.75" x14ac:dyDescent="0.25">
      <c r="A69" s="114"/>
      <c r="B69" s="111" t="s">
        <v>125</v>
      </c>
      <c r="C69" s="112" t="s">
        <v>26</v>
      </c>
      <c r="D69" s="112">
        <v>20015</v>
      </c>
      <c r="E69" s="228" t="s">
        <v>127</v>
      </c>
      <c r="F69" s="229"/>
      <c r="G69" s="229"/>
      <c r="H69" s="230"/>
      <c r="I69" s="77">
        <v>1.5</v>
      </c>
      <c r="J69" s="78" t="s">
        <v>130</v>
      </c>
      <c r="K69" s="5" t="s">
        <v>63</v>
      </c>
      <c r="L69" s="79" t="e">
        <f>I69*K69</f>
        <v>#VALUE!</v>
      </c>
      <c r="M69" s="5" t="s">
        <v>63</v>
      </c>
      <c r="N69" s="79" t="e">
        <f>I69*M69</f>
        <v>#VALUE!</v>
      </c>
      <c r="O69" s="79" t="e">
        <f>K69+M69</f>
        <v>#VALUE!</v>
      </c>
      <c r="P69" s="79" t="e">
        <f>L69+N69</f>
        <v>#VALUE!</v>
      </c>
      <c r="Q69" s="80" t="e">
        <f t="shared" ref="Q69" si="37">P69*R69</f>
        <v>#VALUE!</v>
      </c>
      <c r="R69" s="121" t="str">
        <f>R15</f>
        <v>xx</v>
      </c>
      <c r="S69" s="79" t="e">
        <f>P69+Q69</f>
        <v>#VALUE!</v>
      </c>
      <c r="T69" s="96"/>
    </row>
    <row r="70" spans="1:20" ht="18.75" x14ac:dyDescent="0.25">
      <c r="A70" s="114"/>
      <c r="B70" s="114"/>
      <c r="C70" s="114"/>
      <c r="D70" s="114"/>
      <c r="E70" s="167"/>
      <c r="F70" s="167"/>
      <c r="G70" s="167"/>
      <c r="H70" s="167"/>
      <c r="I70" s="167"/>
      <c r="J70" s="167"/>
      <c r="K70" s="114"/>
      <c r="L70" s="114"/>
      <c r="M70" s="114"/>
      <c r="N70" s="114"/>
      <c r="O70" s="114"/>
      <c r="P70" s="114"/>
      <c r="Q70" s="222" t="s">
        <v>131</v>
      </c>
      <c r="R70" s="223"/>
      <c r="S70" s="224"/>
      <c r="T70" s="68" t="e">
        <f>T17+T21+T25+T33+T42+T53+T56+T63+T66</f>
        <v>#VALUE!</v>
      </c>
    </row>
    <row r="71" spans="1:20" x14ac:dyDescent="0.25">
      <c r="A71" s="114"/>
      <c r="B71" s="114"/>
      <c r="C71" s="114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</row>
    <row r="72" spans="1:20" ht="18.75" x14ac:dyDescent="0.25">
      <c r="A72" s="114"/>
      <c r="B72" s="114"/>
      <c r="C72" s="114"/>
      <c r="D72" s="114"/>
      <c r="E72" s="126" t="s">
        <v>132</v>
      </c>
      <c r="F72" s="114"/>
      <c r="G72" s="11"/>
      <c r="H72" s="11"/>
      <c r="I72" s="127"/>
      <c r="J72" s="128"/>
      <c r="K72" s="129"/>
      <c r="L72" s="12"/>
      <c r="M72" s="13"/>
      <c r="N72" s="13"/>
      <c r="O72" s="13"/>
      <c r="P72" s="13"/>
      <c r="Q72" s="13"/>
      <c r="R72" s="14"/>
      <c r="S72" s="13"/>
      <c r="T72" s="130"/>
    </row>
    <row r="73" spans="1:20" ht="18.75" x14ac:dyDescent="0.25">
      <c r="A73" s="114"/>
      <c r="B73" s="114"/>
      <c r="C73" s="114"/>
      <c r="D73" s="114"/>
      <c r="E73" s="131" t="s">
        <v>133</v>
      </c>
      <c r="F73" s="114"/>
      <c r="G73" s="131"/>
      <c r="H73" s="131"/>
      <c r="I73" s="131"/>
      <c r="J73" s="126"/>
      <c r="K73" s="131"/>
      <c r="L73" s="131"/>
      <c r="M73" s="131"/>
      <c r="N73" s="131"/>
      <c r="O73" s="13"/>
      <c r="P73" s="13"/>
      <c r="Q73" s="13"/>
      <c r="R73" s="14"/>
      <c r="S73" s="13"/>
      <c r="T73" s="130"/>
    </row>
    <row r="74" spans="1:20" ht="18.75" x14ac:dyDescent="0.25">
      <c r="A74" s="114"/>
      <c r="B74" s="114"/>
      <c r="C74" s="114"/>
      <c r="D74" s="114"/>
      <c r="E74" s="131" t="s">
        <v>139</v>
      </c>
      <c r="F74" s="114"/>
      <c r="G74" s="131"/>
      <c r="H74" s="131"/>
      <c r="I74" s="131"/>
      <c r="J74" s="126"/>
      <c r="K74" s="131"/>
      <c r="L74" s="131"/>
      <c r="M74" s="131"/>
      <c r="N74" s="131"/>
      <c r="O74" s="13"/>
      <c r="P74" s="13"/>
      <c r="Q74" s="13"/>
      <c r="R74" s="14"/>
      <c r="S74" s="13"/>
      <c r="T74" s="130"/>
    </row>
    <row r="75" spans="1:20" ht="18.75" x14ac:dyDescent="0.3">
      <c r="A75" s="114"/>
      <c r="B75" s="114"/>
      <c r="C75" s="114"/>
      <c r="D75" s="114"/>
      <c r="E75" s="114"/>
      <c r="F75" s="132"/>
      <c r="G75" s="133"/>
      <c r="H75" s="133"/>
      <c r="I75" s="114"/>
      <c r="J75" s="134"/>
      <c r="K75" s="135"/>
      <c r="L75" s="136"/>
      <c r="M75" s="137"/>
      <c r="N75" s="138"/>
      <c r="O75" s="132"/>
      <c r="P75" s="218" t="s">
        <v>167</v>
      </c>
      <c r="Q75" s="218"/>
      <c r="R75" s="218"/>
      <c r="S75" s="139"/>
      <c r="T75" s="139"/>
    </row>
    <row r="76" spans="1:20" ht="18.75" x14ac:dyDescent="0.3">
      <c r="A76" s="114"/>
      <c r="B76" s="114"/>
      <c r="C76" s="114"/>
      <c r="D76" s="114"/>
      <c r="E76" s="114"/>
      <c r="F76" s="140" t="s">
        <v>134</v>
      </c>
      <c r="G76" s="141"/>
      <c r="H76" s="141"/>
      <c r="I76" s="132"/>
      <c r="J76" s="132"/>
      <c r="K76" s="135"/>
      <c r="L76" s="136"/>
      <c r="M76" s="137"/>
      <c r="N76" s="138"/>
      <c r="O76" s="132"/>
      <c r="P76" s="139"/>
      <c r="Q76" s="139"/>
      <c r="R76" s="139"/>
      <c r="S76" s="139"/>
      <c r="T76" s="139"/>
    </row>
    <row r="77" spans="1:20" ht="18.75" x14ac:dyDescent="0.3">
      <c r="A77" s="114"/>
      <c r="B77" s="114"/>
      <c r="C77" s="114"/>
      <c r="D77" s="114"/>
      <c r="E77" s="114"/>
      <c r="F77" s="142"/>
      <c r="G77" s="141"/>
      <c r="H77" s="141"/>
      <c r="I77" s="132"/>
      <c r="J77" s="132"/>
      <c r="K77" s="135"/>
      <c r="L77" s="132"/>
      <c r="M77" s="143"/>
      <c r="N77" s="138"/>
      <c r="O77" s="132"/>
      <c r="P77" s="139"/>
      <c r="Q77" s="132"/>
      <c r="R77" s="144"/>
      <c r="S77" s="132"/>
      <c r="T77" s="145"/>
    </row>
    <row r="78" spans="1:20" ht="18.75" x14ac:dyDescent="0.3">
      <c r="A78" s="114"/>
      <c r="B78" s="114"/>
      <c r="C78" s="114"/>
      <c r="D78" s="114"/>
      <c r="E78" s="114"/>
      <c r="F78" s="146" t="s">
        <v>26</v>
      </c>
      <c r="G78" s="147" t="s">
        <v>135</v>
      </c>
      <c r="H78" s="147"/>
      <c r="I78" s="114"/>
      <c r="J78" s="114"/>
      <c r="K78" s="114"/>
      <c r="L78" s="114"/>
      <c r="M78" s="148"/>
      <c r="N78" s="138"/>
      <c r="O78" s="138"/>
      <c r="P78" s="132"/>
      <c r="Q78" s="47" t="s">
        <v>168</v>
      </c>
      <c r="R78" s="47"/>
      <c r="S78" s="47"/>
      <c r="T78" s="47"/>
    </row>
    <row r="79" spans="1:20" ht="18.75" x14ac:dyDescent="0.3">
      <c r="A79" s="114"/>
      <c r="B79" s="114"/>
      <c r="C79" s="114"/>
      <c r="D79" s="114"/>
      <c r="E79" s="114"/>
      <c r="F79" s="146" t="s">
        <v>136</v>
      </c>
      <c r="G79" s="147" t="s">
        <v>137</v>
      </c>
      <c r="H79" s="147"/>
      <c r="I79" s="114"/>
      <c r="J79" s="114"/>
      <c r="K79" s="114"/>
      <c r="L79" s="114"/>
      <c r="M79" s="135"/>
      <c r="N79" s="138"/>
      <c r="O79" s="138"/>
      <c r="P79" s="135"/>
      <c r="Q79" s="150" t="s">
        <v>169</v>
      </c>
      <c r="R79" s="150"/>
      <c r="S79" s="150"/>
      <c r="T79" s="150"/>
    </row>
    <row r="80" spans="1:20" ht="18.75" x14ac:dyDescent="0.3">
      <c r="A80" s="114"/>
      <c r="B80" s="114"/>
      <c r="C80" s="114"/>
      <c r="D80" s="114"/>
      <c r="E80" s="114"/>
      <c r="F80" s="146" t="s">
        <v>62</v>
      </c>
      <c r="G80" s="149" t="s">
        <v>138</v>
      </c>
      <c r="H80" s="149"/>
      <c r="I80" s="114"/>
      <c r="J80" s="114"/>
      <c r="K80" s="114"/>
      <c r="L80" s="114"/>
      <c r="M80" s="135"/>
      <c r="N80" s="138"/>
      <c r="O80" s="132"/>
      <c r="P80" s="132"/>
      <c r="Q80" s="150" t="s">
        <v>170</v>
      </c>
      <c r="R80" s="150"/>
      <c r="S80" s="150"/>
      <c r="T80" s="150"/>
    </row>
    <row r="81" spans="1:20" x14ac:dyDescent="0.25">
      <c r="A81" s="114"/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</row>
    <row r="82" spans="1:20" x14ac:dyDescent="0.25">
      <c r="A82" s="114"/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</row>
  </sheetData>
  <sheetProtection algorithmName="SHA-512" hashValue="7TQPlyclbFkuH3xxaDm/MAD9U+9kJCk1nwy1Sqde8QvpwD2XJJ6VwTKUUWuk0qkeCNwyYwePUxaT3ivJXT0M1g==" saltValue="tk6qT0cGuvaoRFDDgkV0gA==" spinCount="100000" sheet="1" objects="1" scenarios="1"/>
  <mergeCells count="72">
    <mergeCell ref="P75:R75"/>
    <mergeCell ref="B1:I5"/>
    <mergeCell ref="T14:T15"/>
    <mergeCell ref="Q70:S70"/>
    <mergeCell ref="E68:H68"/>
    <mergeCell ref="E62:H62"/>
    <mergeCell ref="E61:H61"/>
    <mergeCell ref="E56:H56"/>
    <mergeCell ref="E69:H69"/>
    <mergeCell ref="E64:H64"/>
    <mergeCell ref="E65:H65"/>
    <mergeCell ref="E63:H63"/>
    <mergeCell ref="E58:H58"/>
    <mergeCell ref="E59:H59"/>
    <mergeCell ref="E60:H60"/>
    <mergeCell ref="E40:H40"/>
    <mergeCell ref="E17:H17"/>
    <mergeCell ref="E18:H18"/>
    <mergeCell ref="E41:H41"/>
    <mergeCell ref="K14:L14"/>
    <mergeCell ref="C12:H12"/>
    <mergeCell ref="J12:N12"/>
    <mergeCell ref="E30:H30"/>
    <mergeCell ref="E31:H31"/>
    <mergeCell ref="E21:H21"/>
    <mergeCell ref="E22:H22"/>
    <mergeCell ref="E24:H24"/>
    <mergeCell ref="E29:H29"/>
    <mergeCell ref="E23:H23"/>
    <mergeCell ref="E25:H25"/>
    <mergeCell ref="E26:H26"/>
    <mergeCell ref="E20:H20"/>
    <mergeCell ref="B9:T10"/>
    <mergeCell ref="C11:H11"/>
    <mergeCell ref="J11:N11"/>
    <mergeCell ref="P11:T11"/>
    <mergeCell ref="B14:B15"/>
    <mergeCell ref="C14:D15"/>
    <mergeCell ref="E14:H15"/>
    <mergeCell ref="I14:I15"/>
    <mergeCell ref="J14:J15"/>
    <mergeCell ref="M14:N14"/>
    <mergeCell ref="O14:O15"/>
    <mergeCell ref="P14:P15"/>
    <mergeCell ref="P12:T12"/>
    <mergeCell ref="Q14:R14"/>
    <mergeCell ref="S14:S15"/>
    <mergeCell ref="E66:H66"/>
    <mergeCell ref="E67:H67"/>
    <mergeCell ref="E45:H45"/>
    <mergeCell ref="E46:H46"/>
    <mergeCell ref="E49:H49"/>
    <mergeCell ref="E50:H50"/>
    <mergeCell ref="E51:H51"/>
    <mergeCell ref="E54:H54"/>
    <mergeCell ref="E47:H47"/>
    <mergeCell ref="E57:H57"/>
    <mergeCell ref="E53:H53"/>
    <mergeCell ref="E19:H19"/>
    <mergeCell ref="E33:H33"/>
    <mergeCell ref="E32:H32"/>
    <mergeCell ref="E34:H34"/>
    <mergeCell ref="E27:H27"/>
    <mergeCell ref="E28:H28"/>
    <mergeCell ref="E35:H35"/>
    <mergeCell ref="E36:H36"/>
    <mergeCell ref="E43:H43"/>
    <mergeCell ref="E42:H42"/>
    <mergeCell ref="E44:H44"/>
    <mergeCell ref="E37:H37"/>
    <mergeCell ref="E38:H38"/>
    <mergeCell ref="E39:H39"/>
  </mergeCells>
  <pageMargins left="0.51181102362204722" right="0.51181102362204722" top="0.78740157480314965" bottom="0.78740157480314965" header="0.31496062992125984" footer="0.31496062992125984"/>
  <pageSetup paperSize="9" scale="3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A29" sqref="A29"/>
    </sheetView>
  </sheetViews>
  <sheetFormatPr defaultRowHeight="15" x14ac:dyDescent="0.25"/>
  <cols>
    <col min="1" max="1" width="56.85546875" bestFit="1" customWidth="1"/>
    <col min="2" max="3" width="17.28515625" customWidth="1"/>
    <col min="4" max="4" width="19.28515625" customWidth="1"/>
    <col min="5" max="5" width="22.140625" customWidth="1"/>
    <col min="6" max="6" width="23.42578125" customWidth="1"/>
    <col min="7" max="7" width="16.5703125" customWidth="1"/>
  </cols>
  <sheetData>
    <row r="1" spans="1:7" x14ac:dyDescent="0.25">
      <c r="A1" s="231" t="s">
        <v>171</v>
      </c>
      <c r="B1" s="231"/>
      <c r="C1" s="231"/>
      <c r="D1" s="15"/>
      <c r="E1" s="15"/>
      <c r="F1" s="16"/>
      <c r="G1" s="15"/>
    </row>
    <row r="2" spans="1:7" x14ac:dyDescent="0.25">
      <c r="A2" s="231"/>
      <c r="B2" s="231"/>
      <c r="C2" s="231"/>
      <c r="D2" s="15"/>
      <c r="E2" s="15"/>
      <c r="F2" s="16"/>
      <c r="G2" s="15"/>
    </row>
    <row r="3" spans="1:7" x14ac:dyDescent="0.25">
      <c r="A3" s="231"/>
      <c r="B3" s="231"/>
      <c r="C3" s="231"/>
      <c r="D3" s="15"/>
      <c r="E3" s="15"/>
      <c r="F3" s="16"/>
      <c r="G3" s="15"/>
    </row>
    <row r="4" spans="1:7" x14ac:dyDescent="0.25">
      <c r="A4" s="231"/>
      <c r="B4" s="231"/>
      <c r="C4" s="231"/>
      <c r="D4" s="15"/>
      <c r="E4" s="15"/>
      <c r="F4" s="17"/>
      <c r="G4" s="18"/>
    </row>
    <row r="5" spans="1:7" x14ac:dyDescent="0.25">
      <c r="A5" s="231"/>
      <c r="B5" s="231"/>
      <c r="C5" s="231"/>
      <c r="D5" s="15"/>
      <c r="E5" s="15"/>
      <c r="F5" s="19"/>
      <c r="G5" s="19"/>
    </row>
    <row r="6" spans="1:7" x14ac:dyDescent="0.25">
      <c r="A6" s="49" t="s">
        <v>172</v>
      </c>
      <c r="B6" s="50"/>
      <c r="C6" s="50"/>
      <c r="D6" s="20"/>
      <c r="E6" s="20"/>
      <c r="F6" s="19"/>
      <c r="G6" s="19"/>
    </row>
    <row r="7" spans="1:7" x14ac:dyDescent="0.25">
      <c r="A7" s="49" t="s">
        <v>172</v>
      </c>
      <c r="B7" s="50"/>
      <c r="C7" s="50"/>
      <c r="D7" s="20"/>
      <c r="E7" s="20"/>
      <c r="F7" s="19"/>
      <c r="G7" s="19"/>
    </row>
    <row r="8" spans="1:7" ht="15.75" thickBot="1" x14ac:dyDescent="0.3">
      <c r="A8" s="49" t="s">
        <v>172</v>
      </c>
      <c r="B8" s="50"/>
      <c r="C8" s="50"/>
      <c r="D8" s="20"/>
      <c r="E8" s="20"/>
      <c r="F8" s="19"/>
      <c r="G8" s="19"/>
    </row>
    <row r="9" spans="1:7" ht="18.75" thickBot="1" x14ac:dyDescent="0.3">
      <c r="A9" s="232" t="s">
        <v>150</v>
      </c>
      <c r="B9" s="233"/>
      <c r="C9" s="233"/>
      <c r="D9" s="233"/>
      <c r="E9" s="233"/>
      <c r="F9" s="233"/>
      <c r="G9" s="234"/>
    </row>
    <row r="10" spans="1:7" ht="15.75" x14ac:dyDescent="0.25">
      <c r="A10" s="21" t="s">
        <v>165</v>
      </c>
      <c r="B10" s="21"/>
      <c r="C10" s="21"/>
      <c r="D10" s="21"/>
      <c r="E10" s="21"/>
      <c r="F10" s="235"/>
      <c r="G10" s="235"/>
    </row>
    <row r="11" spans="1:7" ht="15.75" x14ac:dyDescent="0.25">
      <c r="A11" s="22" t="s">
        <v>166</v>
      </c>
      <c r="B11" s="22"/>
      <c r="C11" s="22"/>
      <c r="D11" s="22"/>
      <c r="E11" s="22"/>
      <c r="F11" s="236"/>
      <c r="G11" s="236"/>
    </row>
    <row r="12" spans="1:7" x14ac:dyDescent="0.25">
      <c r="A12" s="15"/>
      <c r="B12" s="15"/>
      <c r="C12" s="15"/>
      <c r="D12" s="15"/>
      <c r="E12" s="15"/>
      <c r="F12" s="16"/>
      <c r="G12" s="15"/>
    </row>
    <row r="13" spans="1:7" x14ac:dyDescent="0.25">
      <c r="A13" s="237" t="s">
        <v>10</v>
      </c>
      <c r="B13" s="239" t="s">
        <v>163</v>
      </c>
      <c r="C13" s="239"/>
      <c r="D13" s="239" t="s">
        <v>155</v>
      </c>
      <c r="E13" s="239"/>
      <c r="F13" s="239" t="s">
        <v>21</v>
      </c>
      <c r="G13" s="239"/>
    </row>
    <row r="14" spans="1:7" x14ac:dyDescent="0.25">
      <c r="A14" s="238"/>
      <c r="B14" s="23" t="s">
        <v>25</v>
      </c>
      <c r="C14" s="34" t="s">
        <v>151</v>
      </c>
      <c r="D14" s="23" t="s">
        <v>25</v>
      </c>
      <c r="E14" s="34" t="s">
        <v>151</v>
      </c>
      <c r="F14" s="23" t="s">
        <v>25</v>
      </c>
      <c r="G14" s="23" t="s">
        <v>151</v>
      </c>
    </row>
    <row r="15" spans="1:7" ht="24.95" customHeight="1" x14ac:dyDescent="0.25">
      <c r="A15" s="24" t="s">
        <v>156</v>
      </c>
      <c r="B15" s="35" t="e">
        <f>C15*$F15</f>
        <v>#VALUE!</v>
      </c>
      <c r="C15" s="36">
        <v>1</v>
      </c>
      <c r="D15" s="35"/>
      <c r="E15" s="36"/>
      <c r="F15" s="25" t="e">
        <f>'ORÇAMENTO - DIVISÓRIAS'!T17</f>
        <v>#VALUE!</v>
      </c>
      <c r="G15" s="26">
        <f t="shared" ref="G15:G23" si="0">C15+E15</f>
        <v>1</v>
      </c>
    </row>
    <row r="16" spans="1:7" ht="24.95" customHeight="1" x14ac:dyDescent="0.25">
      <c r="A16" s="24" t="s">
        <v>157</v>
      </c>
      <c r="B16" s="35" t="e">
        <f>C16*$F16</f>
        <v>#VALUE!</v>
      </c>
      <c r="C16" s="36">
        <v>0.5</v>
      </c>
      <c r="D16" s="35" t="e">
        <f t="shared" ref="D16:D23" si="1">E16*$F16</f>
        <v>#VALUE!</v>
      </c>
      <c r="E16" s="36">
        <v>0.5</v>
      </c>
      <c r="F16" s="25" t="e">
        <f>'ORÇAMENTO - DIVISÓRIAS'!T21</f>
        <v>#VALUE!</v>
      </c>
      <c r="G16" s="26">
        <f t="shared" si="0"/>
        <v>1</v>
      </c>
    </row>
    <row r="17" spans="1:7" ht="24.95" customHeight="1" x14ac:dyDescent="0.25">
      <c r="A17" s="24" t="s">
        <v>158</v>
      </c>
      <c r="B17" s="35"/>
      <c r="C17" s="36"/>
      <c r="D17" s="35" t="e">
        <f t="shared" si="1"/>
        <v>#VALUE!</v>
      </c>
      <c r="E17" s="36">
        <v>1</v>
      </c>
      <c r="F17" s="25" t="e">
        <f>'ORÇAMENTO - DIVISÓRIAS'!T25</f>
        <v>#VALUE!</v>
      </c>
      <c r="G17" s="26">
        <f t="shared" si="0"/>
        <v>1</v>
      </c>
    </row>
    <row r="18" spans="1:7" ht="24.95" customHeight="1" x14ac:dyDescent="0.25">
      <c r="A18" s="24" t="s">
        <v>159</v>
      </c>
      <c r="B18" s="35" t="e">
        <f>C18*$F18</f>
        <v>#VALUE!</v>
      </c>
      <c r="C18" s="36">
        <v>0.5</v>
      </c>
      <c r="D18" s="35" t="e">
        <f t="shared" si="1"/>
        <v>#VALUE!</v>
      </c>
      <c r="E18" s="36">
        <v>0.5</v>
      </c>
      <c r="F18" s="25" t="e">
        <f>'ORÇAMENTO - DIVISÓRIAS'!T33</f>
        <v>#VALUE!</v>
      </c>
      <c r="G18" s="26">
        <f t="shared" si="0"/>
        <v>1</v>
      </c>
    </row>
    <row r="19" spans="1:7" ht="24.95" customHeight="1" x14ac:dyDescent="0.25">
      <c r="A19" s="24" t="s">
        <v>160</v>
      </c>
      <c r="B19" s="35"/>
      <c r="C19" s="36"/>
      <c r="D19" s="35" t="e">
        <f t="shared" si="1"/>
        <v>#VALUE!</v>
      </c>
      <c r="E19" s="36">
        <v>1</v>
      </c>
      <c r="F19" s="25" t="e">
        <f>'ORÇAMENTO - DIVISÓRIAS'!T42</f>
        <v>#VALUE!</v>
      </c>
      <c r="G19" s="26">
        <f t="shared" si="0"/>
        <v>1</v>
      </c>
    </row>
    <row r="20" spans="1:7" ht="24.95" customHeight="1" x14ac:dyDescent="0.25">
      <c r="A20" s="24" t="s">
        <v>164</v>
      </c>
      <c r="B20" s="35"/>
      <c r="C20" s="36"/>
      <c r="D20" s="35" t="e">
        <f t="shared" si="1"/>
        <v>#VALUE!</v>
      </c>
      <c r="E20" s="36">
        <v>1</v>
      </c>
      <c r="F20" s="25" t="e">
        <f>'ORÇAMENTO - DIVISÓRIAS'!T53</f>
        <v>#VALUE!</v>
      </c>
      <c r="G20" s="26">
        <f t="shared" si="0"/>
        <v>1</v>
      </c>
    </row>
    <row r="21" spans="1:7" ht="24.95" customHeight="1" x14ac:dyDescent="0.25">
      <c r="A21" s="24" t="s">
        <v>161</v>
      </c>
      <c r="B21" s="35" t="e">
        <f>C21*$F21</f>
        <v>#VALUE!</v>
      </c>
      <c r="C21" s="36">
        <v>0.5</v>
      </c>
      <c r="D21" s="35" t="e">
        <f t="shared" si="1"/>
        <v>#VALUE!</v>
      </c>
      <c r="E21" s="36">
        <v>0.5</v>
      </c>
      <c r="F21" s="25" t="e">
        <f>'ORÇAMENTO - DIVISÓRIAS'!T56</f>
        <v>#VALUE!</v>
      </c>
      <c r="G21" s="26">
        <f t="shared" si="0"/>
        <v>1</v>
      </c>
    </row>
    <row r="22" spans="1:7" ht="24.95" customHeight="1" x14ac:dyDescent="0.25">
      <c r="A22" s="24" t="s">
        <v>162</v>
      </c>
      <c r="B22" s="35" t="e">
        <f>C22*$F22</f>
        <v>#VALUE!</v>
      </c>
      <c r="C22" s="36">
        <v>0.5</v>
      </c>
      <c r="D22" s="35" t="e">
        <f t="shared" si="1"/>
        <v>#VALUE!</v>
      </c>
      <c r="E22" s="36">
        <v>0.5</v>
      </c>
      <c r="F22" s="25" t="e">
        <f>'ORÇAMENTO - DIVISÓRIAS'!T63</f>
        <v>#VALUE!</v>
      </c>
      <c r="G22" s="26">
        <f t="shared" si="0"/>
        <v>1</v>
      </c>
    </row>
    <row r="23" spans="1:7" ht="24.95" customHeight="1" x14ac:dyDescent="0.25">
      <c r="A23" s="24" t="s">
        <v>152</v>
      </c>
      <c r="B23" s="35" t="e">
        <f>C23*$F23</f>
        <v>#VALUE!</v>
      </c>
      <c r="C23" s="36">
        <v>0.44440000000000002</v>
      </c>
      <c r="D23" s="35" t="e">
        <f t="shared" si="1"/>
        <v>#VALUE!</v>
      </c>
      <c r="E23" s="36">
        <v>0.55559999999999998</v>
      </c>
      <c r="F23" s="25" t="e">
        <f>'ORÇAMENTO - DIVISÓRIAS'!T66</f>
        <v>#VALUE!</v>
      </c>
      <c r="G23" s="26">
        <f t="shared" si="0"/>
        <v>1</v>
      </c>
    </row>
    <row r="24" spans="1:7" ht="24.95" customHeight="1" x14ac:dyDescent="0.25">
      <c r="A24" s="27" t="s">
        <v>153</v>
      </c>
      <c r="B24" s="37" t="e">
        <f>SUM(B15:B23)</f>
        <v>#VALUE!</v>
      </c>
      <c r="C24" s="38" t="e">
        <f>B24/$F$24</f>
        <v>#VALUE!</v>
      </c>
      <c r="D24" s="37" t="e">
        <f>SUM(D15:D23)</f>
        <v>#VALUE!</v>
      </c>
      <c r="E24" s="38" t="e">
        <f>D24/$F$24</f>
        <v>#VALUE!</v>
      </c>
      <c r="F24" s="25" t="e">
        <f>'ORÇAMENTO - DIVISÓRIAS'!T70</f>
        <v>#VALUE!</v>
      </c>
      <c r="G24" s="26" t="e">
        <f>C24+E24</f>
        <v>#VALUE!</v>
      </c>
    </row>
    <row r="25" spans="1:7" ht="24.95" customHeight="1" x14ac:dyDescent="0.25">
      <c r="A25" s="28" t="s">
        <v>154</v>
      </c>
      <c r="B25" s="28"/>
      <c r="C25" s="28"/>
      <c r="D25" s="28"/>
      <c r="E25" s="28"/>
      <c r="F25" s="39" t="e">
        <f>SUM(F15:F23)</f>
        <v>#VALUE!</v>
      </c>
      <c r="G25" s="28"/>
    </row>
    <row r="26" spans="1:7" ht="15.75" x14ac:dyDescent="0.25">
      <c r="A26" s="29"/>
      <c r="B26" s="29"/>
      <c r="C26" s="29"/>
      <c r="D26" s="29"/>
      <c r="E26" s="29"/>
      <c r="F26" s="30"/>
      <c r="G26" s="31"/>
    </row>
    <row r="27" spans="1:7" ht="16.5" x14ac:dyDescent="0.25">
      <c r="A27" s="54"/>
      <c r="C27" s="57"/>
      <c r="D27" s="57"/>
      <c r="E27" s="57" t="s">
        <v>167</v>
      </c>
      <c r="F27" s="57"/>
      <c r="G27" s="57"/>
    </row>
    <row r="28" spans="1:7" ht="16.5" x14ac:dyDescent="0.25">
      <c r="A28" s="54"/>
      <c r="B28" s="55"/>
      <c r="C28" s="56"/>
      <c r="D28" s="32"/>
      <c r="E28" s="32"/>
      <c r="F28" s="33"/>
      <c r="G28" s="15"/>
    </row>
    <row r="29" spans="1:7" ht="16.5" x14ac:dyDescent="0.25">
      <c r="A29" s="54"/>
      <c r="B29" s="55"/>
      <c r="C29" s="56"/>
      <c r="D29" s="32"/>
      <c r="E29" s="32"/>
      <c r="F29" s="33"/>
      <c r="G29" s="15"/>
    </row>
    <row r="30" spans="1:7" ht="16.5" x14ac:dyDescent="0.25">
      <c r="A30" s="54"/>
      <c r="B30" s="55"/>
      <c r="C30" s="56"/>
      <c r="D30" s="32"/>
      <c r="E30" s="32"/>
      <c r="F30" s="33"/>
      <c r="G30" s="15"/>
    </row>
    <row r="31" spans="1:7" ht="16.5" x14ac:dyDescent="0.25">
      <c r="A31" s="54"/>
      <c r="B31" s="55"/>
      <c r="C31" s="56"/>
      <c r="D31" s="32"/>
      <c r="E31" s="32"/>
      <c r="F31" s="33"/>
      <c r="G31" s="15"/>
    </row>
    <row r="32" spans="1:7" ht="16.5" x14ac:dyDescent="0.25">
      <c r="A32" s="54"/>
      <c r="B32" s="55"/>
      <c r="C32" s="56"/>
      <c r="D32" s="32"/>
      <c r="E32" s="32"/>
      <c r="F32" s="33"/>
      <c r="G32" s="15"/>
    </row>
    <row r="33" spans="1:7" ht="16.5" customHeight="1" x14ac:dyDescent="0.25">
      <c r="A33" s="58"/>
      <c r="B33" s="58"/>
      <c r="C33" s="58"/>
      <c r="D33" s="47" t="s">
        <v>168</v>
      </c>
      <c r="E33" s="32"/>
      <c r="F33" s="33"/>
      <c r="G33" s="15"/>
    </row>
    <row r="34" spans="1:7" ht="16.5" customHeight="1" x14ac:dyDescent="0.25">
      <c r="A34" s="57"/>
      <c r="B34" s="57"/>
      <c r="C34" s="57"/>
      <c r="D34" s="48" t="s">
        <v>169</v>
      </c>
      <c r="E34" s="32"/>
      <c r="F34" s="33"/>
      <c r="G34" s="15"/>
    </row>
    <row r="35" spans="1:7" ht="16.5" customHeight="1" x14ac:dyDescent="0.25">
      <c r="A35" s="57"/>
      <c r="B35" s="57"/>
      <c r="C35" s="57"/>
      <c r="D35" s="48" t="s">
        <v>170</v>
      </c>
      <c r="E35" s="32"/>
      <c r="F35" s="33"/>
      <c r="G35" s="15"/>
    </row>
  </sheetData>
  <mergeCells count="8">
    <mergeCell ref="A1:C5"/>
    <mergeCell ref="A9:G9"/>
    <mergeCell ref="F10:G10"/>
    <mergeCell ref="F11:G11"/>
    <mergeCell ref="A13:A14"/>
    <mergeCell ref="F13:G13"/>
    <mergeCell ref="B13:C13"/>
    <mergeCell ref="D13:E13"/>
  </mergeCells>
  <pageMargins left="0.39370078740157483" right="0.39370078740157483" top="0.19685039370078741" bottom="0.19685039370078741" header="0.19685039370078741" footer="0.19685039370078741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 - DIVISÓRIAS</vt:lpstr>
      <vt:lpstr>CRONOGRAMA - DIVISÓRIAS</vt:lpstr>
      <vt:lpstr>'CRONOGRAMA - DIVISÓRIAS'!Area_de_impressao</vt:lpstr>
    </vt:vector>
  </TitlesOfParts>
  <Company>IFSUL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Grasiela Cignachi</dc:creator>
  <cp:lastModifiedBy>Grasiela Cignachi</cp:lastModifiedBy>
  <cp:lastPrinted>2018-01-22T15:07:15Z</cp:lastPrinted>
  <dcterms:created xsi:type="dcterms:W3CDTF">2017-07-31T11:25:41Z</dcterms:created>
  <dcterms:modified xsi:type="dcterms:W3CDTF">2018-06-11T14:56:06Z</dcterms:modified>
</cp:coreProperties>
</file>