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Convite 03 2023 Gravataí\"/>
    </mc:Choice>
  </mc:AlternateContent>
  <bookViews>
    <workbookView xWindow="0" yWindow="0" windowWidth="19200" windowHeight="7755" tabRatio="874"/>
  </bookViews>
  <sheets>
    <sheet name="Orçamento REFORÇO ESTRUTURAL" sheetId="17" r:id="rId1"/>
    <sheet name="Cronograma" sheetId="16" r:id="rId2"/>
  </sheets>
  <definedNames>
    <definedName name="_xlnm.Print_Area" localSheetId="1">Cronograma!$A$1:$G$44</definedName>
    <definedName name="_xlnm.Print_Area" localSheetId="0">'Orçamento REFORÇO ESTRUTURAL'!$A$6:$M$115</definedName>
    <definedName name="Print_Area" localSheetId="0">'Orçamento REFORÇO ESTRUTURAL'!$A$6:$M$115</definedName>
    <definedName name="Print_Titles" localSheetId="0">'Orçamento REFORÇO ESTRUTURAL'!$6:$16</definedName>
    <definedName name="_xlnm.Print_Titles" localSheetId="0">'Orçamento REFORÇO ESTRUTURAL'!$6:$16</definedName>
  </definedNames>
  <calcPr calcId="152511"/>
</workbook>
</file>

<file path=xl/calcChain.xml><?xml version="1.0" encoding="utf-8"?>
<calcChain xmlns="http://schemas.openxmlformats.org/spreadsheetml/2006/main">
  <c r="K76" i="17" l="1"/>
  <c r="H76" i="17"/>
  <c r="G76" i="17"/>
  <c r="E76" i="17"/>
  <c r="K74" i="17"/>
  <c r="H74" i="17"/>
  <c r="G74" i="17"/>
  <c r="E74" i="17"/>
  <c r="J73" i="17"/>
  <c r="L73" i="17" s="1"/>
  <c r="K68" i="17"/>
  <c r="H68" i="17"/>
  <c r="G68" i="17"/>
  <c r="E68" i="17"/>
  <c r="J67" i="17"/>
  <c r="L67" i="17" s="1"/>
  <c r="J66" i="17"/>
  <c r="L66" i="17" s="1"/>
  <c r="J65" i="17"/>
  <c r="L65" i="17" s="1"/>
  <c r="K64" i="17"/>
  <c r="H64" i="17"/>
  <c r="G64" i="17"/>
  <c r="E64" i="17"/>
  <c r="I64" i="17" s="1"/>
  <c r="J63" i="17"/>
  <c r="L63" i="17" s="1"/>
  <c r="J62" i="17"/>
  <c r="L62" i="17" s="1"/>
  <c r="K48" i="17"/>
  <c r="H48" i="17"/>
  <c r="G48" i="17"/>
  <c r="E48" i="17"/>
  <c r="I48" i="17" s="1"/>
  <c r="K23" i="17"/>
  <c r="H23" i="17"/>
  <c r="G23" i="17"/>
  <c r="E23" i="17"/>
  <c r="I76" i="17" l="1"/>
  <c r="J76" i="17" s="1"/>
  <c r="L76" i="17" s="1"/>
  <c r="J64" i="17"/>
  <c r="L64" i="17" s="1"/>
  <c r="I74" i="17"/>
  <c r="I68" i="17"/>
  <c r="J68" i="17" s="1"/>
  <c r="I23" i="17"/>
  <c r="J23" i="17" s="1"/>
  <c r="L23" i="17" s="1"/>
  <c r="J48" i="17"/>
  <c r="L48" i="17" s="1"/>
  <c r="K47" i="17"/>
  <c r="J74" i="17" l="1"/>
  <c r="L74" i="17" s="1"/>
  <c r="L68" i="17"/>
  <c r="M61" i="17" s="1"/>
  <c r="F21" i="16" s="1"/>
  <c r="H47" i="17" l="1"/>
  <c r="G47" i="17"/>
  <c r="E47" i="17"/>
  <c r="I47" i="17" l="1"/>
  <c r="J47" i="17" s="1"/>
  <c r="L47" i="17" s="1"/>
  <c r="G22" i="16" l="1"/>
  <c r="G24" i="16" l="1"/>
  <c r="G20" i="16"/>
  <c r="G19" i="16"/>
  <c r="G21" i="16"/>
  <c r="E20" i="17" l="1"/>
  <c r="G20" i="17"/>
  <c r="H20" i="17"/>
  <c r="K20" i="17"/>
  <c r="E21" i="17"/>
  <c r="G21" i="17"/>
  <c r="H21" i="17"/>
  <c r="K21" i="17"/>
  <c r="E25" i="17"/>
  <c r="G25" i="17"/>
  <c r="H25" i="17"/>
  <c r="K25" i="17"/>
  <c r="E27" i="17"/>
  <c r="G27" i="17"/>
  <c r="H27" i="17"/>
  <c r="K27" i="17"/>
  <c r="E29" i="17"/>
  <c r="G29" i="17"/>
  <c r="H29" i="17"/>
  <c r="K29" i="17"/>
  <c r="E32" i="17"/>
  <c r="G32" i="17"/>
  <c r="H32" i="17"/>
  <c r="K32" i="17"/>
  <c r="E35" i="17"/>
  <c r="G35" i="17"/>
  <c r="H35" i="17"/>
  <c r="K35" i="17"/>
  <c r="E37" i="17"/>
  <c r="G37" i="17"/>
  <c r="H37" i="17"/>
  <c r="K37" i="17"/>
  <c r="E41" i="17"/>
  <c r="G41" i="17"/>
  <c r="H41" i="17"/>
  <c r="K41" i="17"/>
  <c r="E43" i="17"/>
  <c r="G43" i="17"/>
  <c r="H43" i="17"/>
  <c r="K43" i="17"/>
  <c r="E44" i="17"/>
  <c r="G44" i="17"/>
  <c r="H44" i="17"/>
  <c r="K44" i="17"/>
  <c r="E46" i="17"/>
  <c r="G46" i="17"/>
  <c r="H46" i="17"/>
  <c r="K46" i="17"/>
  <c r="E49" i="17"/>
  <c r="G49" i="17"/>
  <c r="H49" i="17"/>
  <c r="K49" i="17"/>
  <c r="E53" i="17"/>
  <c r="G53" i="17"/>
  <c r="H53" i="17"/>
  <c r="K53" i="17"/>
  <c r="E54" i="17"/>
  <c r="G54" i="17"/>
  <c r="H54" i="17"/>
  <c r="K54" i="17"/>
  <c r="E55" i="17"/>
  <c r="G55" i="17"/>
  <c r="H55" i="17"/>
  <c r="K55" i="17"/>
  <c r="E59" i="17"/>
  <c r="G59" i="17"/>
  <c r="H59" i="17"/>
  <c r="K59" i="17"/>
  <c r="E60" i="17"/>
  <c r="G60" i="17"/>
  <c r="H60" i="17"/>
  <c r="K60" i="17"/>
  <c r="E72" i="17"/>
  <c r="G72" i="17"/>
  <c r="H72" i="17"/>
  <c r="K72" i="17"/>
  <c r="E77" i="17"/>
  <c r="G77" i="17"/>
  <c r="H77" i="17"/>
  <c r="K77" i="17"/>
  <c r="E80" i="17"/>
  <c r="G80" i="17"/>
  <c r="H80" i="17"/>
  <c r="K80" i="17"/>
  <c r="E82" i="17"/>
  <c r="G82" i="17"/>
  <c r="H82" i="17"/>
  <c r="K82" i="17"/>
  <c r="E84" i="17"/>
  <c r="G84" i="17"/>
  <c r="H84" i="17"/>
  <c r="K84" i="17"/>
  <c r="E88" i="17"/>
  <c r="G88" i="17"/>
  <c r="H88" i="17"/>
  <c r="K88" i="17"/>
  <c r="E91" i="17"/>
  <c r="G91" i="17"/>
  <c r="H91" i="17"/>
  <c r="K91" i="17"/>
  <c r="E93" i="17"/>
  <c r="G93" i="17"/>
  <c r="H93" i="17"/>
  <c r="K93" i="17"/>
  <c r="E96" i="17"/>
  <c r="G96" i="17"/>
  <c r="H96" i="17"/>
  <c r="K96" i="17"/>
  <c r="E99" i="17"/>
  <c r="G99" i="17"/>
  <c r="H99" i="17"/>
  <c r="K99" i="17"/>
  <c r="G17" i="16"/>
  <c r="G18" i="16"/>
  <c r="G23" i="16"/>
  <c r="G25" i="16"/>
  <c r="G16" i="16"/>
  <c r="I80" i="17" l="1"/>
  <c r="J80" i="17" s="1"/>
  <c r="L80" i="17" s="1"/>
  <c r="J70" i="17"/>
  <c r="L70" i="17" s="1"/>
  <c r="I60" i="17"/>
  <c r="J60" i="17" s="1"/>
  <c r="L60" i="17" s="1"/>
  <c r="I59" i="17"/>
  <c r="J59" i="17" s="1"/>
  <c r="L59" i="17" s="1"/>
  <c r="I55" i="17"/>
  <c r="J55" i="17" s="1"/>
  <c r="L55" i="17" s="1"/>
  <c r="I20" i="17"/>
  <c r="J20" i="17" s="1"/>
  <c r="L20" i="17" s="1"/>
  <c r="I99" i="17"/>
  <c r="J99" i="17" s="1"/>
  <c r="I93" i="17"/>
  <c r="J93" i="17" s="1"/>
  <c r="L93" i="17" s="1"/>
  <c r="I91" i="17"/>
  <c r="J91" i="17" s="1"/>
  <c r="L91" i="17" s="1"/>
  <c r="I88" i="17"/>
  <c r="J88" i="17" s="1"/>
  <c r="L88" i="17" s="1"/>
  <c r="M85" i="17" s="1"/>
  <c r="F24" i="16" s="1"/>
  <c r="I84" i="17"/>
  <c r="J84" i="17" s="1"/>
  <c r="L84" i="17" s="1"/>
  <c r="J75" i="17"/>
  <c r="I82" i="17"/>
  <c r="J82" i="17" s="1"/>
  <c r="L82" i="17" s="1"/>
  <c r="I54" i="17"/>
  <c r="J54" i="17" s="1"/>
  <c r="L54" i="17" s="1"/>
  <c r="I43" i="17"/>
  <c r="J43" i="17" s="1"/>
  <c r="L43" i="17" s="1"/>
  <c r="I41" i="17"/>
  <c r="J41" i="17" s="1"/>
  <c r="L41" i="17" s="1"/>
  <c r="I37" i="17"/>
  <c r="J37" i="17" s="1"/>
  <c r="J71" i="17"/>
  <c r="I72" i="17"/>
  <c r="J72" i="17" s="1"/>
  <c r="L72" i="17" s="1"/>
  <c r="I53" i="17"/>
  <c r="J53" i="17" s="1"/>
  <c r="L53" i="17" s="1"/>
  <c r="I46" i="17"/>
  <c r="J46" i="17" s="1"/>
  <c r="L46" i="17" s="1"/>
  <c r="I44" i="17"/>
  <c r="J44" i="17" s="1"/>
  <c r="L44" i="17" s="1"/>
  <c r="I35" i="17"/>
  <c r="J35" i="17" s="1"/>
  <c r="L35" i="17" s="1"/>
  <c r="I32" i="17"/>
  <c r="J32" i="17" s="1"/>
  <c r="L32" i="17" s="1"/>
  <c r="I29" i="17"/>
  <c r="J29" i="17" s="1"/>
  <c r="I25" i="17"/>
  <c r="J25" i="17" s="1"/>
  <c r="L25" i="17" s="1"/>
  <c r="I21" i="17"/>
  <c r="J21" i="17" s="1"/>
  <c r="I77" i="17"/>
  <c r="J77" i="17" s="1"/>
  <c r="L77" i="17" s="1"/>
  <c r="I27" i="17"/>
  <c r="J27" i="17" s="1"/>
  <c r="I96" i="17"/>
  <c r="J96" i="17" s="1"/>
  <c r="L96" i="17" s="1"/>
  <c r="I49" i="17"/>
  <c r="J49" i="17" s="1"/>
  <c r="L49" i="17" s="1"/>
  <c r="L75" i="17" l="1"/>
  <c r="D24" i="16"/>
  <c r="B24" i="16"/>
  <c r="L99" i="17"/>
  <c r="M89" i="17" s="1"/>
  <c r="F25" i="16" s="1"/>
  <c r="B25" i="16" s="1"/>
  <c r="L71" i="17"/>
  <c r="M56" i="17"/>
  <c r="F20" i="16" s="1"/>
  <c r="L29" i="17"/>
  <c r="L37" i="17"/>
  <c r="M33" i="17" s="1"/>
  <c r="F17" i="16" s="1"/>
  <c r="L21" i="17"/>
  <c r="L27" i="17"/>
  <c r="M50" i="17"/>
  <c r="F19" i="16" s="1"/>
  <c r="M78" i="17"/>
  <c r="M38" i="17"/>
  <c r="F23" i="16" l="1"/>
  <c r="D23" i="16" s="1"/>
  <c r="B17" i="16"/>
  <c r="F18" i="16"/>
  <c r="D18" i="16" s="1"/>
  <c r="D19" i="16"/>
  <c r="B19" i="16"/>
  <c r="D20" i="16"/>
  <c r="B20" i="16"/>
  <c r="M69" i="17"/>
  <c r="F22" i="16" s="1"/>
  <c r="M17" i="17"/>
  <c r="F16" i="16" s="1"/>
  <c r="D25" i="16"/>
  <c r="B22" i="16" l="1"/>
  <c r="D22" i="16"/>
  <c r="B23" i="16"/>
  <c r="D17" i="16"/>
  <c r="B18" i="16"/>
  <c r="D21" i="16"/>
  <c r="B21" i="16"/>
  <c r="M100" i="17"/>
  <c r="B16" i="16"/>
  <c r="B26" i="16" l="1"/>
  <c r="F26" i="16"/>
  <c r="D16" i="16"/>
  <c r="D26" i="16" s="1"/>
  <c r="C26" i="16" l="1"/>
  <c r="E26" i="16"/>
  <c r="G26" i="16" l="1"/>
</calcChain>
</file>

<file path=xl/sharedStrings.xml><?xml version="1.0" encoding="utf-8"?>
<sst xmlns="http://schemas.openxmlformats.org/spreadsheetml/2006/main" count="182" uniqueCount="136">
  <si>
    <t>MS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</si>
  <si>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</si>
  <si>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</si>
  <si>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</si>
  <si>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</si>
  <si>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</si>
  <si>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</si>
  <si>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</si>
  <si>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</si>
  <si>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</si>
  <si>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</si>
  <si>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</si>
  <si>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</si>
  <si>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</si>
  <si>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</si>
  <si>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</si>
  <si>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</si>
  <si>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</si>
  <si>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</si>
  <si>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</si>
  <si>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</si>
  <si>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</si>
  <si>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30 dias</t>
  </si>
  <si>
    <t>M2</t>
  </si>
  <si>
    <t>M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</si>
  <si>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</si>
  <si>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</si>
  <si>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</si>
  <si>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</si>
  <si>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</si>
  <si>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</si>
  <si>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>M3</t>
  </si>
  <si>
    <t xml:space="preserve"> 2.  SERVIÇOS PRELIMINARES / TÉCNICOS</t>
  </si>
  <si>
    <t xml:space="preserve"> 3. 1. ESCAVAÇÕES</t>
  </si>
  <si>
    <t>.1  ESCAVACAO MANUAL DE SOLO DE 1A. ATE 1,50M</t>
  </si>
  <si>
    <t>17. PINTURA</t>
  </si>
  <si>
    <t xml:space="preserve"> 3.   MOVIMENTO DE TERRA</t>
  </si>
  <si>
    <t xml:space="preserve"> 4.   INFRA-ESTRUTURA / FUNDAÇÕES SIMPLES</t>
  </si>
  <si>
    <t>17.   PINTURA</t>
  </si>
  <si>
    <t>21.   GERENCIAMENTO DE OBRAS / FISCALIZAÇÃO</t>
  </si>
  <si>
    <t>UN</t>
  </si>
  <si>
    <r>
      <t xml:space="preserve">Cliente: </t>
    </r>
    <r>
      <rPr>
        <b/>
        <sz val="12"/>
        <color indexed="8"/>
        <rFont val="Arial"/>
        <family val="2"/>
      </rPr>
      <t>Instituto Federal Sul-Rio-Grandense</t>
    </r>
  </si>
  <si>
    <t xml:space="preserve"> CRONOGRAMA</t>
  </si>
  <si>
    <t>.1  RODAPÉ CERÂMICO 7CM, INCL. ARGAMASSA COLANTE E REJUNTE</t>
  </si>
  <si>
    <t>24. 23. 4 CERÂMICO</t>
  </si>
  <si>
    <t>24. 23. RODAPÉS</t>
  </si>
  <si>
    <t>.1  SOLEIRA DE BASALTO TEAR 15CM, INCL. ARGAMASSA COLANTE</t>
  </si>
  <si>
    <t>24. 22. 1 DE BASALTO</t>
  </si>
  <si>
    <t>24. 22. SOLEIRAS</t>
  </si>
  <si>
    <t>.1  PISO CERÂMICO, INCL. ARGAMASSA COLANTE E REJUNTE</t>
  </si>
  <si>
    <t>24. 5. CERÂMICO</t>
  </si>
  <si>
    <t>.1  CONTRAPISO DE CONCRETO MAGRO, 5CM</t>
  </si>
  <si>
    <t>24. 2. CONTRAPISO</t>
  </si>
  <si>
    <t>24. PISO</t>
  </si>
  <si>
    <t>21.1. ADMINISTRAÇÃO DA OBRA</t>
  </si>
  <si>
    <t>21. GERENCIAMENTO DE OBRAS / FISCALIZAÇÃO</t>
  </si>
  <si>
    <t>.1  FUNDO ANTI-OXIDO (ZARCÃO) - 2 DEMAOS, INCL. LIXA</t>
  </si>
  <si>
    <t>17.9. FUNDO SOBRE METAL</t>
  </si>
  <si>
    <t>.1  MASSA CORRIDA PVA PARA INTERIORES - 2 DEMAOS, INCL. LIXA</t>
  </si>
  <si>
    <t>17. 6. MASSA CORRIDA</t>
  </si>
  <si>
    <t>.1  PINTURA ACRILICA SOBRE MASSA ACRÍLICA - 2 DEMAOS</t>
  </si>
  <si>
    <t>17. 3. BASE ACRÍLICA</t>
  </si>
  <si>
    <t>CJ</t>
  </si>
  <si>
    <t>.1  DE VIDRO TEMPERADO INCOLOR 5MM, INCL. BAGUETES</t>
  </si>
  <si>
    <t xml:space="preserve"> 8. 4. 1. 1. JANELAS</t>
  </si>
  <si>
    <t xml:space="preserve"> 8. 4. 1. DE VIDRO INCOLOR</t>
  </si>
  <si>
    <t xml:space="preserve"> 8. 4. ESQUADRIAS DE VIDRO TEMPERADO</t>
  </si>
  <si>
    <t xml:space="preserve"> 8. 1. 2. PORTAS INTERNAS</t>
  </si>
  <si>
    <t xml:space="preserve"> 8. 1. ESQUADRIAS DE MADEIRA</t>
  </si>
  <si>
    <t xml:space="preserve"> 8. ESQUADRIAS</t>
  </si>
  <si>
    <t>.2  CANTONEIRA DE ALUMÍNIO BRANCO, ABA DE 1" - INCL. FIXAÇÃO C/ SILICONE INCOLOR</t>
  </si>
  <si>
    <t>.1  PAREDE GESSO ACARTONADO - STANDARD - C/COLOCAÇÃO</t>
  </si>
  <si>
    <t>7. 2. 2. DIVISÓRIA COM PAINEIS DE GESSO</t>
  </si>
  <si>
    <t>7.2. DIVISÓRIAS</t>
  </si>
  <si>
    <t>7. ALVENARIA/ VEDAÇÃO/ DIVISÓRIA</t>
  </si>
  <si>
    <t>KG</t>
  </si>
  <si>
    <t>6. 2. 1. PERFIS, CANTONEIRAS E CHAPAS</t>
  </si>
  <si>
    <t>6.2. ESTRUTURA METÁLICA</t>
  </si>
  <si>
    <t>6. SUPERESTRUTURA</t>
  </si>
  <si>
    <t>.1 CONCRETO FCK 25MPA - PRE-MISTURADO - CONV.</t>
  </si>
  <si>
    <t>4.2.3. CONCRETO</t>
  </si>
  <si>
    <t>.2 ARMADURA CA-50 MEDIA 1/4 A 3/8-6,35 A 9,53MM</t>
  </si>
  <si>
    <t>4.2.2. AÇO</t>
  </si>
  <si>
    <t>.1 FORMA COMPENS.RESINADO-REAP.3X-INCL.ESCORAM.</t>
  </si>
  <si>
    <t>4.2.1. FORMA</t>
  </si>
  <si>
    <t>4.2. SAPATAS</t>
  </si>
  <si>
    <t>4. INFRA-ESTRUTURA / FUNDAÇÕES SIMPLES</t>
  </si>
  <si>
    <t>.1 REATERRO VALAS COM AREIA - COMPACTADA</t>
  </si>
  <si>
    <t xml:space="preserve"> 3. 3. REATERRO DE VALAS DE FUNDAÇÃO</t>
  </si>
  <si>
    <t>3. MOVIMENTO DE TERRA</t>
  </si>
  <si>
    <t>.1 ESCORAMENTO METÁLICO POR TUBO - LOCAÇÃO MENSAL</t>
  </si>
  <si>
    <t>2.14.2 ESCORA METÁLICA</t>
  </si>
  <si>
    <t>2.14. ESCORAMENTO</t>
  </si>
  <si>
    <t>.1 LOCAÇÃO DE CAÇAMBA COLETORA DE ENTULHO, CAPACIDADE 7M3</t>
  </si>
  <si>
    <t>2.10. TRANSPORTES</t>
  </si>
  <si>
    <t>.1 DESMONTAGEM DE DIVISÓRIAS LEVES</t>
  </si>
  <si>
    <t>2.8.25 REMOÇÃO DE DIVISÓRIAS</t>
  </si>
  <si>
    <t>.1 DEMOLIÇÃO DE CONTRAPISO DE CONCRETO SIMPLES 8CM</t>
  </si>
  <si>
    <t>2.8.14 DEMOLIÇÃO DE CONTRAPISO</t>
  </si>
  <si>
    <t>.2 RETIRADA DE RODAPÉ CERÂMICO, INCL. ARGAMASSA DE ASSENTAMENTO</t>
  </si>
  <si>
    <t>.1 REMOÇÃO DE PISO CERÂMICOS, INCL. ARGAMASSA DE ASSENTAMENTO</t>
  </si>
  <si>
    <t>2.8.7 DEMOLIÇÃO E REMOÇÃO DE PISO</t>
  </si>
  <si>
    <t>2.8. DEMOLIÇÕES E REMOÇÕES</t>
  </si>
  <si>
    <t>2. SERVIÇOS PRELIMINARES / TÉCNICOS</t>
  </si>
  <si>
    <t xml:space="preserve"> 6.   SUPERESTRUTURA</t>
  </si>
  <si>
    <t xml:space="preserve"> 7.   ALVENARIA/ VEDAÇÃO/ DIVISÓRIA</t>
  </si>
  <si>
    <t xml:space="preserve"> 8.   ESQUADRIAS</t>
  </si>
  <si>
    <t>24.   PISO</t>
  </si>
  <si>
    <t>.2 LANCAMENTO MANUAL CONCRETO ESTRUTURAL-ADENSAM.VIB.</t>
  </si>
  <si>
    <t>.3 LASTRO MANUAL DE BRITA (BASE SAPATAS)</t>
  </si>
  <si>
    <t>.1 ARMADURA CA-60 MEDIA 5,0 A 6,0MM</t>
  </si>
  <si>
    <r>
      <t xml:space="preserve">Obra: </t>
    </r>
    <r>
      <rPr>
        <b/>
        <sz val="12"/>
        <color indexed="8"/>
        <rFont val="Arial"/>
        <family val="2"/>
      </rPr>
      <t>REFORÇO ESTRUTURAL NA SALA DOS PROFESSORES</t>
    </r>
  </si>
  <si>
    <r>
      <t>Endereço:</t>
    </r>
    <r>
      <rPr>
        <b/>
        <sz val="12"/>
        <color indexed="8"/>
        <rFont val="Arial"/>
        <family val="2"/>
      </rPr>
      <t xml:space="preserve"> Rua. Mem de Sá nº 800, Loteamento Bom Sucesso</t>
    </r>
  </si>
  <si>
    <r>
      <t>Cidade:</t>
    </r>
    <r>
      <rPr>
        <b/>
        <sz val="12"/>
        <color indexed="8"/>
        <rFont val="Arial"/>
        <family val="2"/>
      </rPr>
      <t xml:space="preserve"> Gravataí - RS</t>
    </r>
  </si>
  <si>
    <t xml:space="preserve">2.8.13 REMOÇÃO DE ESQUADRIA DE MADEIRA </t>
  </si>
  <si>
    <t>.1 RETIRADA DE ESQUADRIAS DE MADEIRA (PORTA)</t>
  </si>
  <si>
    <t>.4 LONA PLÁSTICA 150 MICRAS PARA BASE da SAPATAS</t>
  </si>
  <si>
    <t>.1  PERFIL I DE AÇO ESTRUTURAL W 200x31,3 - MÍNIMO ASTM A36 CONEXÕES SOLDADAS E/OU PARAFUSADAS - C/ PERDAS</t>
  </si>
  <si>
    <t>.2  CHAPA DE AÇO GROSSA, ASTM A36, E=10MM - PARA CONEXÕES PERDAS DE 5% EMBUTIDAS</t>
  </si>
  <si>
    <t>.3 CHUMBADOR - PARABOLT 12,5 X 100MM</t>
  </si>
  <si>
    <r>
      <t xml:space="preserve">.1  PORTA INT.SEMI-OCA COMPENS.CEDRO OU TAUARI, INCL. MARCO E GUARNIÇÕES, S/FERR.0,90X2,10 - </t>
    </r>
    <r>
      <rPr>
        <b/>
        <sz val="10"/>
        <color indexed="8"/>
        <rFont val="Arial"/>
        <family val="2"/>
      </rPr>
      <t>REINSTALAÇÃO</t>
    </r>
  </si>
  <si>
    <t>10. INSTALAÇÕES ELÉTRICAS</t>
  </si>
  <si>
    <t xml:space="preserve"> 10. 1. INSTALAÇÕES DE BAIXA TENSÃO</t>
  </si>
  <si>
    <t xml:space="preserve"> 10. 1. 2. INTERRUPTORES, TOMADAS E ACESSÓRIOS</t>
  </si>
  <si>
    <t>.1 TOMADA EMBUTIR DUPLA-INCLUSIVE CAIXA 2X4" - 10A</t>
  </si>
  <si>
    <t xml:space="preserve"> 10. 1. 3. CONDUTORES</t>
  </si>
  <si>
    <t>.1  CABO ISOLADO FLEXIVEL 2.5MM2 (12AWG)</t>
  </si>
  <si>
    <t xml:space="preserve"> 10. 1. 4. ELETRODUTO E ACESSORIOS</t>
  </si>
  <si>
    <t>.1  ELETRODUTO CORRUGADO 3/4"</t>
  </si>
  <si>
    <t>.2  ABRAÇADEIRA PVC TIPO CUNHA P/ELETR.  3/4" (19MM)</t>
  </si>
  <si>
    <t>21.1. 1. DESPESAS COM PESSOAL</t>
  </si>
  <si>
    <t>.1 MESTRE DE OBRA</t>
  </si>
  <si>
    <t>45 dias</t>
  </si>
  <si>
    <t>10.   INSTALAÇÕES ELÉTRICAS</t>
  </si>
  <si>
    <r>
      <t xml:space="preserve">Obra: </t>
    </r>
    <r>
      <rPr>
        <b/>
        <sz val="10"/>
        <color indexed="8"/>
        <rFont val="Arial"/>
        <family val="2"/>
      </rPr>
      <t>REFORÇO ESTRUTURAL NA SALA DOS PROFESSORES</t>
    </r>
  </si>
  <si>
    <r>
      <t xml:space="preserve">Cidade: </t>
    </r>
    <r>
      <rPr>
        <b/>
        <sz val="12"/>
        <color indexed="8"/>
        <rFont val="Arial"/>
        <family val="2"/>
      </rPr>
      <t>Gravataí - 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</si>
</sst>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R$&quot;\ #,##0.00;\-&quot;R$&quot;\ #,##0.00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mm/yyyy"/>
  </numFmts>
  <fonts count="23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22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7" fillId="0" borderId="0" xfId="0" applyFont="1" applyAlignment="1" applyProtection="1"/>
    <xf numFmtId="10" fontId="7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/>
    </xf>
    <xf numFmtId="10" fontId="7" fillId="0" borderId="1" xfId="2" applyNumberFormat="1" applyFont="1" applyFill="1" applyBorder="1" applyAlignment="1" applyProtection="1">
      <alignment horizontal="center" vertical="top"/>
      <protection locked="0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6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6" fillId="2" borderId="1" xfId="2" applyNumberFormat="1" applyFont="1" applyFill="1" applyBorder="1" applyProtection="1">
      <protection locked="0"/>
    </xf>
    <xf numFmtId="4" fontId="3" fillId="0" borderId="1" xfId="0" applyNumberFormat="1" applyFont="1" applyFill="1" applyBorder="1" applyAlignment="1" applyProtection="1">
      <alignment horizontal="right" vertical="top"/>
      <protection locked="0"/>
    </xf>
    <xf numFmtId="4" fontId="1" fillId="0" borderId="0" xfId="1" applyNumberFormat="1" applyFont="1" applyFill="1"/>
    <xf numFmtId="0" fontId="16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4" fontId="14" fillId="0" borderId="0" xfId="0" applyNumberFormat="1" applyFont="1" applyProtection="1">
      <protection locked="0"/>
    </xf>
    <xf numFmtId="4" fontId="20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4" fontId="14" fillId="0" borderId="0" xfId="0" applyNumberFormat="1" applyFont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Border="1" applyProtection="1"/>
    <xf numFmtId="0" fontId="3" fillId="0" borderId="0" xfId="0" applyFont="1" applyFill="1"/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4" fontId="3" fillId="0" borderId="1" xfId="0" applyNumberFormat="1" applyFont="1" applyBorder="1"/>
    <xf numFmtId="164" fontId="3" fillId="0" borderId="1" xfId="2" applyFont="1" applyFill="1" applyBorder="1" applyAlignment="1" applyProtection="1">
      <alignment horizontal="right" vertical="top"/>
    </xf>
    <xf numFmtId="164" fontId="7" fillId="0" borderId="1" xfId="2" applyFont="1" applyFill="1" applyBorder="1" applyAlignment="1" applyProtection="1">
      <alignment horizontal="right" vertical="top"/>
    </xf>
    <xf numFmtId="10" fontId="7" fillId="0" borderId="1" xfId="2" applyNumberFormat="1" applyFont="1" applyFill="1" applyBorder="1" applyAlignment="1" applyProtection="1">
      <alignment horizontal="center" vertical="top"/>
    </xf>
    <xf numFmtId="166" fontId="1" fillId="0" borderId="1" xfId="1" applyNumberFormat="1" applyFont="1" applyFill="1" applyBorder="1" applyProtection="1"/>
    <xf numFmtId="4" fontId="7" fillId="0" borderId="1" xfId="0" applyNumberFormat="1" applyFont="1" applyFill="1" applyBorder="1" applyAlignment="1" applyProtection="1">
      <alignment horizontal="right" vertical="top"/>
      <protection locked="0"/>
    </xf>
    <xf numFmtId="4" fontId="3" fillId="2" borderId="1" xfId="0" applyNumberFormat="1" applyFont="1" applyFill="1" applyBorder="1" applyProtection="1"/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164" fontId="6" fillId="2" borderId="1" xfId="2" applyFont="1" applyFill="1" applyBorder="1" applyProtection="1"/>
    <xf numFmtId="7" fontId="7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top"/>
      <protection locked="0"/>
    </xf>
    <xf numFmtId="0" fontId="6" fillId="0" borderId="2" xfId="0" applyFont="1" applyFill="1" applyBorder="1" applyAlignment="1" applyProtection="1">
      <alignment vertical="top"/>
      <protection locked="0"/>
    </xf>
    <xf numFmtId="0" fontId="5" fillId="0" borderId="13" xfId="0" applyFont="1" applyFill="1" applyBorder="1" applyAlignment="1" applyProtection="1">
      <alignment vertical="top"/>
      <protection locked="0"/>
    </xf>
    <xf numFmtId="0" fontId="5" fillId="0" borderId="3" xfId="0" applyFont="1" applyFill="1" applyBorder="1" applyAlignment="1" applyProtection="1">
      <alignment vertical="top"/>
      <protection locked="0"/>
    </xf>
    <xf numFmtId="0" fontId="10" fillId="0" borderId="2" xfId="0" applyFont="1" applyFill="1" applyBorder="1" applyAlignment="1" applyProtection="1">
      <alignment horizontal="right" vertical="top"/>
      <protection locked="0"/>
    </xf>
    <xf numFmtId="10" fontId="12" fillId="3" borderId="3" xfId="0" applyNumberFormat="1" applyFont="1" applyFill="1" applyBorder="1" applyAlignment="1" applyProtection="1">
      <alignment horizontal="center" vertical="top"/>
      <protection locked="0"/>
    </xf>
    <xf numFmtId="0" fontId="3" fillId="0" borderId="0" xfId="0" applyFont="1" applyAlignment="1">
      <alignment vertical="center"/>
    </xf>
    <xf numFmtId="4" fontId="1" fillId="0" borderId="0" xfId="1" applyNumberFormat="1" applyFont="1" applyFill="1" applyAlignment="1">
      <alignment vertical="center"/>
    </xf>
    <xf numFmtId="4" fontId="3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right" vertical="center"/>
    </xf>
    <xf numFmtId="4" fontId="1" fillId="0" borderId="0" xfId="2" applyNumberFormat="1" applyFont="1" applyFill="1" applyAlignment="1">
      <alignment vertical="center"/>
    </xf>
    <xf numFmtId="4" fontId="3" fillId="0" borderId="0" xfId="2" applyNumberFormat="1" applyFont="1" applyAlignment="1">
      <alignment vertical="center"/>
    </xf>
    <xf numFmtId="4" fontId="7" fillId="0" borderId="0" xfId="2" applyNumberFormat="1" applyFont="1" applyAlignment="1">
      <alignment vertical="center"/>
    </xf>
    <xf numFmtId="164" fontId="3" fillId="0" borderId="0" xfId="2" applyFont="1" applyAlignment="1">
      <alignment horizontal="center" vertical="center"/>
    </xf>
    <xf numFmtId="2" fontId="3" fillId="0" borderId="0" xfId="2" applyNumberFormat="1" applyFont="1" applyAlignment="1">
      <alignment horizontal="right" vertical="center"/>
    </xf>
    <xf numFmtId="164" fontId="3" fillId="0" borderId="0" xfId="2" applyFont="1" applyAlignment="1">
      <alignment vertical="center"/>
    </xf>
    <xf numFmtId="4" fontId="14" fillId="0" borderId="0" xfId="2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164" fontId="6" fillId="0" borderId="0" xfId="2" applyFont="1" applyAlignment="1">
      <alignment vertical="center"/>
    </xf>
    <xf numFmtId="164" fontId="14" fillId="0" borderId="0" xfId="2" applyFont="1" applyAlignment="1">
      <alignment vertical="center"/>
    </xf>
    <xf numFmtId="4" fontId="15" fillId="0" borderId="0" xfId="2" applyNumberFormat="1" applyFont="1" applyAlignment="1">
      <alignment vertical="center"/>
    </xf>
    <xf numFmtId="4" fontId="14" fillId="0" borderId="0" xfId="2" applyNumberFormat="1" applyFont="1" applyAlignment="1">
      <alignment horizontal="center" vertical="center"/>
    </xf>
    <xf numFmtId="4" fontId="6" fillId="0" borderId="0" xfId="2" applyNumberFormat="1" applyFont="1" applyAlignment="1">
      <alignment vertical="center"/>
    </xf>
    <xf numFmtId="4" fontId="6" fillId="0" borderId="0" xfId="2" applyNumberFormat="1" applyFont="1" applyAlignment="1">
      <alignment horizontal="center" vertical="center"/>
    </xf>
    <xf numFmtId="2" fontId="6" fillId="0" borderId="0" xfId="2" applyNumberFormat="1" applyFont="1" applyAlignment="1">
      <alignment horizontal="right" vertical="center"/>
    </xf>
    <xf numFmtId="164" fontId="6" fillId="0" borderId="0" xfId="2" applyFont="1" applyAlignment="1">
      <alignment horizontal="center" vertical="center"/>
    </xf>
    <xf numFmtId="4" fontId="6" fillId="0" borderId="0" xfId="2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66" fontId="5" fillId="0" borderId="1" xfId="1" applyNumberFormat="1" applyFont="1" applyFill="1" applyBorder="1" applyProtection="1"/>
    <xf numFmtId="164" fontId="5" fillId="0" borderId="0" xfId="2" applyFont="1" applyFill="1" applyBorder="1" applyAlignment="1" applyProtection="1">
      <alignment vertical="center"/>
    </xf>
    <xf numFmtId="4" fontId="5" fillId="0" borderId="0" xfId="2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vertical="center"/>
    </xf>
    <xf numFmtId="164" fontId="5" fillId="0" borderId="1" xfId="2" applyFont="1" applyFill="1" applyBorder="1" applyAlignment="1" applyProtection="1">
      <alignment vertical="center"/>
    </xf>
    <xf numFmtId="164" fontId="3" fillId="0" borderId="1" xfId="2" applyFont="1" applyFill="1" applyBorder="1" applyAlignment="1" applyProtection="1">
      <alignment vertical="center"/>
    </xf>
    <xf numFmtId="164" fontId="7" fillId="0" borderId="1" xfId="2" applyFont="1" applyFill="1" applyBorder="1" applyAlignment="1" applyProtection="1">
      <alignment vertical="center"/>
    </xf>
    <xf numFmtId="164" fontId="7" fillId="0" borderId="3" xfId="2" applyFont="1" applyFill="1" applyBorder="1" applyAlignment="1" applyProtection="1">
      <alignment vertical="center"/>
    </xf>
    <xf numFmtId="164" fontId="6" fillId="0" borderId="1" xfId="2" applyFont="1" applyFill="1" applyBorder="1" applyAlignment="1" applyProtection="1">
      <alignment horizontal="center" vertical="center"/>
    </xf>
    <xf numFmtId="164" fontId="11" fillId="0" borderId="1" xfId="2" applyFont="1" applyFill="1" applyBorder="1" applyAlignment="1" applyProtection="1">
      <alignment horizontal="center" vertical="center"/>
    </xf>
    <xf numFmtId="4" fontId="6" fillId="0" borderId="1" xfId="2" applyNumberFormat="1" applyFont="1" applyFill="1" applyBorder="1" applyAlignment="1" applyProtection="1">
      <alignment horizontal="center" vertical="center"/>
    </xf>
    <xf numFmtId="2" fontId="6" fillId="0" borderId="1" xfId="2" applyNumberFormat="1" applyFont="1" applyFill="1" applyBorder="1" applyAlignment="1" applyProtection="1">
      <alignment horizontal="right" vertical="center"/>
    </xf>
    <xf numFmtId="0" fontId="10" fillId="2" borderId="1" xfId="0" applyFont="1" applyFill="1" applyBorder="1" applyAlignment="1" applyProtection="1">
      <alignment horizontal="left" vertical="top"/>
      <protection locked="0"/>
    </xf>
    <xf numFmtId="4" fontId="5" fillId="2" borderId="1" xfId="0" applyNumberFormat="1" applyFont="1" applyFill="1" applyBorder="1" applyAlignment="1" applyProtection="1">
      <alignment horizontal="left" vertical="top"/>
      <protection locked="0"/>
    </xf>
    <xf numFmtId="164" fontId="6" fillId="2" borderId="1" xfId="2" applyFont="1" applyFill="1" applyBorder="1" applyAlignment="1" applyProtection="1">
      <alignment horizontal="center" vertical="center"/>
    </xf>
    <xf numFmtId="164" fontId="11" fillId="2" borderId="1" xfId="2" applyFont="1" applyFill="1" applyBorder="1" applyAlignment="1" applyProtection="1">
      <alignment horizontal="center" vertical="center"/>
    </xf>
    <xf numFmtId="2" fontId="6" fillId="2" borderId="1" xfId="2" applyNumberFormat="1" applyFont="1" applyFill="1" applyBorder="1" applyAlignment="1" applyProtection="1">
      <alignment horizontal="right" vertical="center"/>
    </xf>
    <xf numFmtId="43" fontId="3" fillId="0" borderId="0" xfId="0" applyNumberFormat="1" applyFont="1" applyAlignment="1">
      <alignment vertical="center"/>
    </xf>
    <xf numFmtId="4" fontId="7" fillId="0" borderId="1" xfId="0" applyNumberFormat="1" applyFont="1" applyBorder="1" applyAlignment="1">
      <alignment vertical="center"/>
    </xf>
    <xf numFmtId="10" fontId="22" fillId="0" borderId="1" xfId="2" applyNumberFormat="1" applyFont="1" applyFill="1" applyBorder="1" applyAlignment="1" applyProtection="1">
      <alignment horizontal="center" vertical="top"/>
    </xf>
    <xf numFmtId="164" fontId="22" fillId="0" borderId="1" xfId="2" applyFont="1" applyFill="1" applyBorder="1" applyAlignment="1" applyProtection="1">
      <alignment horizontal="right" vertical="top"/>
    </xf>
    <xf numFmtId="164" fontId="3" fillId="2" borderId="4" xfId="2" applyFont="1" applyFill="1" applyBorder="1" applyAlignment="1" applyProtection="1">
      <alignment horizontal="right" vertical="top"/>
    </xf>
    <xf numFmtId="10" fontId="22" fillId="2" borderId="4" xfId="2" applyNumberFormat="1" applyFont="1" applyFill="1" applyBorder="1" applyAlignment="1" applyProtection="1">
      <alignment horizontal="center" vertical="top"/>
    </xf>
    <xf numFmtId="164" fontId="22" fillId="2" borderId="4" xfId="2" applyFont="1" applyFill="1" applyBorder="1" applyAlignment="1" applyProtection="1">
      <alignment horizontal="right" vertical="top"/>
    </xf>
    <xf numFmtId="4" fontId="3" fillId="2" borderId="0" xfId="0" applyNumberFormat="1" applyFont="1" applyFill="1"/>
    <xf numFmtId="4" fontId="3" fillId="2" borderId="1" xfId="0" applyNumberFormat="1" applyFont="1" applyFill="1" applyBorder="1"/>
    <xf numFmtId="4" fontId="3" fillId="0" borderId="1" xfId="3" applyNumberFormat="1" applyFont="1" applyFill="1" applyBorder="1" applyAlignment="1" applyProtection="1">
      <alignment horizontal="right" vertical="top"/>
      <protection locked="0"/>
    </xf>
    <xf numFmtId="4" fontId="3" fillId="0" borderId="1" xfId="3" applyNumberFormat="1" applyFont="1" applyBorder="1"/>
    <xf numFmtId="166" fontId="6" fillId="0" borderId="0" xfId="0" applyNumberFormat="1" applyFont="1"/>
    <xf numFmtId="10" fontId="11" fillId="2" borderId="1" xfId="2" applyNumberFormat="1" applyFont="1" applyFill="1" applyBorder="1" applyAlignment="1" applyProtection="1">
      <alignment horizontal="center" vertical="top"/>
    </xf>
    <xf numFmtId="164" fontId="11" fillId="2" borderId="1" xfId="2" applyFont="1" applyFill="1" applyBorder="1" applyProtection="1"/>
    <xf numFmtId="4" fontId="3" fillId="0" borderId="1" xfId="2" applyNumberFormat="1" applyFont="1" applyFill="1" applyBorder="1" applyAlignment="1" applyProtection="1">
      <alignment vertical="top"/>
      <protection locked="0"/>
    </xf>
    <xf numFmtId="164" fontId="6" fillId="2" borderId="1" xfId="2" applyFont="1" applyFill="1" applyBorder="1" applyAlignment="1" applyProtection="1">
      <alignment vertical="center"/>
    </xf>
    <xf numFmtId="4" fontId="6" fillId="2" borderId="1" xfId="2" applyNumberFormat="1" applyFont="1" applyFill="1" applyBorder="1" applyAlignment="1" applyProtection="1">
      <alignment vertical="center"/>
      <protection locked="0"/>
    </xf>
    <xf numFmtId="164" fontId="21" fillId="2" borderId="1" xfId="2" applyFont="1" applyFill="1" applyBorder="1" applyAlignment="1" applyProtection="1">
      <alignment horizontal="left" vertical="center"/>
    </xf>
    <xf numFmtId="4" fontId="3" fillId="0" borderId="1" xfId="2" applyNumberFormat="1" applyFont="1" applyFill="1" applyBorder="1" applyAlignment="1" applyProtection="1">
      <alignment horizontal="center" vertical="top"/>
      <protection locked="0"/>
    </xf>
    <xf numFmtId="167" fontId="10" fillId="0" borderId="2" xfId="0" applyNumberFormat="1" applyFont="1" applyFill="1" applyBorder="1" applyAlignment="1" applyProtection="1">
      <alignment horizontal="center" vertical="top"/>
      <protection locked="0"/>
    </xf>
    <xf numFmtId="0" fontId="6" fillId="0" borderId="0" xfId="0" applyFont="1" applyAlignment="1">
      <alignment horizontal="right"/>
    </xf>
    <xf numFmtId="10" fontId="7" fillId="3" borderId="3" xfId="0" applyNumberFormat="1" applyFont="1" applyFill="1" applyBorder="1" applyAlignment="1" applyProtection="1">
      <alignment horizontal="center" vertical="top"/>
      <protection locked="0"/>
    </xf>
    <xf numFmtId="2" fontId="3" fillId="0" borderId="0" xfId="0" applyNumberFormat="1" applyFont="1" applyAlignment="1">
      <alignment horizontal="right"/>
    </xf>
    <xf numFmtId="2" fontId="3" fillId="0" borderId="1" xfId="0" applyNumberFormat="1" applyFont="1" applyBorder="1" applyAlignment="1" applyProtection="1">
      <alignment horizontal="right"/>
    </xf>
    <xf numFmtId="0" fontId="3" fillId="0" borderId="1" xfId="0" applyFont="1" applyBorder="1" applyAlignment="1" applyProtection="1">
      <alignment horizontal="center"/>
    </xf>
    <xf numFmtId="2" fontId="3" fillId="0" borderId="1" xfId="0" applyNumberFormat="1" applyFont="1" applyFill="1" applyBorder="1" applyAlignment="1" applyProtection="1">
      <alignment horizontal="right" vertical="top"/>
    </xf>
    <xf numFmtId="0" fontId="3" fillId="0" borderId="1" xfId="0" applyFont="1" applyFill="1" applyBorder="1" applyAlignment="1" applyProtection="1">
      <alignment horizontal="center" vertical="top"/>
    </xf>
    <xf numFmtId="0" fontId="7" fillId="0" borderId="1" xfId="0" applyFont="1" applyFill="1" applyBorder="1" applyAlignment="1" applyProtection="1">
      <alignment horizontal="left" vertical="top"/>
    </xf>
    <xf numFmtId="2" fontId="7" fillId="0" borderId="1" xfId="0" applyNumberFormat="1" applyFont="1" applyFill="1" applyBorder="1" applyAlignment="1" applyProtection="1">
      <alignment horizontal="right" vertical="top"/>
    </xf>
    <xf numFmtId="164" fontId="7" fillId="0" borderId="1" xfId="2" applyFont="1" applyFill="1" applyBorder="1" applyAlignment="1" applyProtection="1">
      <alignment horizontal="center" vertical="center"/>
    </xf>
    <xf numFmtId="2" fontId="3" fillId="0" borderId="1" xfId="2" applyNumberFormat="1" applyFont="1" applyFill="1" applyBorder="1" applyAlignment="1" applyProtection="1">
      <alignment horizontal="right" vertical="top"/>
    </xf>
    <xf numFmtId="164" fontId="3" fillId="0" borderId="1" xfId="2" applyFont="1" applyFill="1" applyBorder="1" applyAlignment="1" applyProtection="1">
      <alignment horizontal="center" vertical="top"/>
    </xf>
    <xf numFmtId="0" fontId="21" fillId="2" borderId="1" xfId="0" applyFont="1" applyFill="1" applyBorder="1" applyAlignment="1" applyProtection="1">
      <alignment horizontal="left" vertical="top"/>
    </xf>
    <xf numFmtId="2" fontId="6" fillId="2" borderId="1" xfId="2" applyNumberFormat="1" applyFont="1" applyFill="1" applyBorder="1" applyAlignment="1" applyProtection="1">
      <alignment horizontal="right"/>
    </xf>
    <xf numFmtId="164" fontId="6" fillId="2" borderId="1" xfId="2" applyFont="1" applyFill="1" applyBorder="1" applyAlignment="1" applyProtection="1">
      <alignment horizontal="center"/>
    </xf>
    <xf numFmtId="0" fontId="1" fillId="0" borderId="1" xfId="3" applyFont="1" applyFill="1" applyBorder="1" applyAlignment="1" applyProtection="1">
      <alignment horizontal="left" vertical="top"/>
    </xf>
    <xf numFmtId="2" fontId="3" fillId="0" borderId="1" xfId="3" applyNumberFormat="1" applyFont="1" applyBorder="1" applyAlignment="1" applyProtection="1">
      <alignment horizontal="right"/>
    </xf>
    <xf numFmtId="0" fontId="3" fillId="0" borderId="1" xfId="3" applyFont="1" applyBorder="1" applyAlignment="1" applyProtection="1">
      <alignment horizontal="center"/>
    </xf>
    <xf numFmtId="0" fontId="3" fillId="0" borderId="1" xfId="3" applyFont="1" applyFill="1" applyBorder="1" applyAlignment="1" applyProtection="1">
      <alignment horizontal="left" vertical="top"/>
    </xf>
    <xf numFmtId="2" fontId="3" fillId="0" borderId="1" xfId="3" applyNumberFormat="1" applyFont="1" applyFill="1" applyBorder="1" applyAlignment="1" applyProtection="1">
      <alignment horizontal="right" vertical="top"/>
    </xf>
    <xf numFmtId="0" fontId="3" fillId="0" borderId="1" xfId="3" applyFont="1" applyFill="1" applyBorder="1" applyAlignment="1" applyProtection="1">
      <alignment horizontal="center" vertical="top"/>
    </xf>
    <xf numFmtId="0" fontId="5" fillId="2" borderId="0" xfId="0" applyFont="1" applyFill="1" applyAlignment="1" applyProtection="1">
      <alignment horizontal="left" vertical="top"/>
    </xf>
    <xf numFmtId="4" fontId="7" fillId="0" borderId="1" xfId="0" applyNumberFormat="1" applyFont="1" applyFill="1" applyBorder="1" applyAlignment="1" applyProtection="1">
      <alignment horizontal="right" vertical="top"/>
    </xf>
    <xf numFmtId="2" fontId="5" fillId="2" borderId="1" xfId="0" applyNumberFormat="1" applyFont="1" applyFill="1" applyBorder="1" applyAlignment="1" applyProtection="1">
      <alignment horizontal="right" vertical="top"/>
    </xf>
    <xf numFmtId="0" fontId="5" fillId="2" borderId="1" xfId="0" applyFont="1" applyFill="1" applyBorder="1" applyAlignment="1" applyProtection="1">
      <alignment horizontal="center" vertical="top"/>
    </xf>
    <xf numFmtId="2" fontId="3" fillId="0" borderId="1" xfId="2" applyNumberFormat="1" applyFont="1" applyFill="1" applyBorder="1" applyAlignment="1" applyProtection="1">
      <alignment horizontal="right" vertical="center"/>
    </xf>
    <xf numFmtId="164" fontId="3" fillId="0" borderId="1" xfId="2" applyFont="1" applyFill="1" applyBorder="1" applyAlignment="1" applyProtection="1">
      <alignment horizontal="center" vertical="center"/>
    </xf>
    <xf numFmtId="164" fontId="1" fillId="0" borderId="1" xfId="2" applyFont="1" applyFill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vertical="center"/>
    </xf>
    <xf numFmtId="0" fontId="10" fillId="2" borderId="1" xfId="0" applyFont="1" applyFill="1" applyBorder="1" applyAlignment="1" applyProtection="1">
      <alignment horizontal="left" vertical="top"/>
    </xf>
    <xf numFmtId="4" fontId="7" fillId="0" borderId="1" xfId="0" applyNumberFormat="1" applyFont="1" applyBorder="1" applyAlignment="1" applyProtection="1">
      <alignment vertical="center"/>
    </xf>
    <xf numFmtId="164" fontId="1" fillId="0" borderId="1" xfId="2" applyFont="1" applyFill="1" applyBorder="1" applyAlignment="1" applyProtection="1">
      <alignment vertical="center"/>
    </xf>
    <xf numFmtId="4" fontId="6" fillId="0" borderId="2" xfId="0" applyNumberFormat="1" applyFont="1" applyFill="1" applyBorder="1" applyAlignment="1" applyProtection="1">
      <alignment vertical="top"/>
    </xf>
    <xf numFmtId="0" fontId="5" fillId="0" borderId="13" xfId="0" applyFont="1" applyFill="1" applyBorder="1" applyAlignment="1" applyProtection="1">
      <alignment vertical="top"/>
    </xf>
    <xf numFmtId="0" fontId="5" fillId="0" borderId="3" xfId="0" applyFont="1" applyFill="1" applyBorder="1" applyAlignment="1" applyProtection="1">
      <alignment vertical="top"/>
    </xf>
    <xf numFmtId="0" fontId="3" fillId="0" borderId="1" xfId="3" applyFont="1" applyFill="1" applyBorder="1" applyAlignment="1" applyProtection="1">
      <alignment horizontal="left" vertical="top"/>
      <protection locked="0"/>
    </xf>
    <xf numFmtId="0" fontId="3" fillId="0" borderId="1" xfId="3" applyFont="1" applyFill="1" applyBorder="1" applyAlignment="1" applyProtection="1">
      <alignment horizontal="center" vertical="top"/>
      <protection locked="0"/>
    </xf>
    <xf numFmtId="4" fontId="7" fillId="0" borderId="3" xfId="2" applyNumberFormat="1" applyFont="1" applyFill="1" applyBorder="1" applyAlignment="1" applyProtection="1">
      <alignment vertical="center"/>
      <protection locked="0"/>
    </xf>
    <xf numFmtId="4" fontId="6" fillId="0" borderId="1" xfId="2" applyNumberFormat="1" applyFont="1" applyFill="1" applyBorder="1" applyAlignment="1" applyProtection="1">
      <alignment horizontal="center" vertical="center"/>
      <protection locked="0"/>
    </xf>
    <xf numFmtId="4" fontId="6" fillId="2" borderId="1" xfId="2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" xfId="2" applyNumberFormat="1" applyFont="1" applyFill="1" applyBorder="1" applyAlignment="1" applyProtection="1">
      <alignment vertical="center"/>
      <protection locked="0"/>
    </xf>
    <xf numFmtId="4" fontId="6" fillId="0" borderId="0" xfId="2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vertical="top"/>
      <protection locked="0"/>
    </xf>
    <xf numFmtId="2" fontId="17" fillId="0" borderId="0" xfId="0" applyNumberFormat="1" applyFont="1" applyAlignment="1" applyProtection="1">
      <alignment horizontal="center" vertical="center"/>
      <protection locked="0"/>
    </xf>
    <xf numFmtId="4" fontId="6" fillId="0" borderId="0" xfId="2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5" fillId="0" borderId="0" xfId="2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64" fontId="6" fillId="0" borderId="0" xfId="2" applyFont="1" applyAlignment="1">
      <alignment horizontal="center" vertical="center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4" fontId="7" fillId="3" borderId="5" xfId="0" applyNumberFormat="1" applyFont="1" applyFill="1" applyBorder="1" applyAlignment="1" applyProtection="1">
      <alignment horizontal="center" vertical="center" wrapText="1"/>
    </xf>
    <xf numFmtId="4" fontId="7" fillId="3" borderId="6" xfId="0" applyNumberFormat="1" applyFont="1" applyFill="1" applyBorder="1" applyAlignment="1" applyProtection="1">
      <alignment horizontal="center" vertical="center" wrapText="1"/>
    </xf>
    <xf numFmtId="164" fontId="5" fillId="2" borderId="7" xfId="2" applyFont="1" applyFill="1" applyBorder="1" applyAlignment="1" applyProtection="1">
      <alignment horizontal="center" vertical="center"/>
    </xf>
    <xf numFmtId="164" fontId="5" fillId="2" borderId="9" xfId="2" applyFont="1" applyFill="1" applyBorder="1" applyAlignment="1" applyProtection="1">
      <alignment horizontal="center" vertical="center"/>
    </xf>
    <xf numFmtId="164" fontId="5" fillId="2" borderId="8" xfId="2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2" fontId="3" fillId="0" borderId="4" xfId="0" applyNumberFormat="1" applyFont="1" applyFill="1" applyBorder="1" applyAlignment="1" applyProtection="1">
      <alignment horizontal="right" vertical="center"/>
    </xf>
    <xf numFmtId="2" fontId="3" fillId="0" borderId="5" xfId="0" applyNumberFormat="1" applyFont="1" applyFill="1" applyBorder="1" applyAlignment="1" applyProtection="1">
      <alignment horizontal="right" vertical="center"/>
    </xf>
    <xf numFmtId="2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1" fillId="0" borderId="4" xfId="1" applyNumberFormat="1" applyFont="1" applyFill="1" applyBorder="1" applyAlignment="1" applyProtection="1">
      <alignment horizontal="center" vertical="center" wrapText="1"/>
    </xf>
    <xf numFmtId="4" fontId="1" fillId="0" borderId="5" xfId="1" applyNumberFormat="1" applyFont="1" applyFill="1" applyBorder="1" applyAlignment="1" applyProtection="1">
      <alignment horizontal="center" vertical="center" wrapText="1"/>
    </xf>
    <xf numFmtId="4" fontId="1" fillId="0" borderId="6" xfId="1" applyNumberFormat="1" applyFont="1" applyFill="1" applyBorder="1" applyAlignment="1" applyProtection="1">
      <alignment horizontal="center" vertical="center" wrapText="1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</cellXfs>
  <cellStyles count="4">
    <cellStyle name="Moeda" xfId="1" builtinId="4"/>
    <cellStyle name="Normal" xfId="0" builtinId="0"/>
    <cellStyle name="Normal 2" xfId="3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7"/>
  <sheetViews>
    <sheetView showZeros="0" tabSelected="1" zoomScaleNormal="100" zoomScaleSheetLayoutView="90" workbookViewId="0">
      <selection activeCell="K13" sqref="K13"/>
    </sheetView>
  </sheetViews>
  <sheetFormatPr defaultColWidth="12.7109375" defaultRowHeight="12.75" x14ac:dyDescent="0.2"/>
  <cols>
    <col min="1" max="1" width="117.7109375" style="62" customWidth="1"/>
    <col min="2" max="2" width="10.28515625" style="67" customWidth="1"/>
    <col min="3" max="3" width="7" style="66" bestFit="1" customWidth="1"/>
    <col min="4" max="5" width="11.28515625" style="64" customWidth="1"/>
    <col min="6" max="7" width="10.85546875" style="64" customWidth="1"/>
    <col min="8" max="8" width="12.5703125" style="64" customWidth="1"/>
    <col min="9" max="9" width="13" style="64" bestFit="1" customWidth="1"/>
    <col min="10" max="10" width="12.28515625" style="65" customWidth="1"/>
    <col min="11" max="11" width="8.28515625" style="65" customWidth="1"/>
    <col min="12" max="12" width="13.85546875" style="64" customWidth="1"/>
    <col min="13" max="13" width="19.140625" style="63" customWidth="1"/>
    <col min="14" max="14" width="12.7109375" style="62"/>
    <col min="15" max="15" width="13.7109375" style="62" bestFit="1" customWidth="1"/>
    <col min="16" max="16384" width="12.7109375" style="62"/>
  </cols>
  <sheetData>
    <row r="1" spans="1:20" s="1" customFormat="1" ht="21" customHeight="1" x14ac:dyDescent="0.2">
      <c r="A1" s="170" t="s">
        <v>26</v>
      </c>
      <c r="B1" s="170"/>
      <c r="C1" s="170"/>
      <c r="D1" s="25"/>
      <c r="F1" s="25"/>
      <c r="J1" s="5"/>
      <c r="K1" s="22"/>
      <c r="M1" s="23"/>
      <c r="P1" s="3"/>
      <c r="Q1" s="3"/>
      <c r="R1" s="3"/>
      <c r="S1" s="3"/>
      <c r="T1" s="3"/>
    </row>
    <row r="2" spans="1:20" s="1" customFormat="1" ht="9" customHeight="1" x14ac:dyDescent="0.2">
      <c r="A2" s="170"/>
      <c r="B2" s="170"/>
      <c r="C2" s="170"/>
      <c r="D2" s="25"/>
      <c r="F2" s="25"/>
      <c r="J2" s="5"/>
      <c r="K2" s="22"/>
      <c r="M2" s="23"/>
      <c r="P2" s="3"/>
      <c r="Q2" s="3"/>
      <c r="R2" s="3"/>
      <c r="S2" s="3"/>
      <c r="T2" s="3"/>
    </row>
    <row r="3" spans="1:20" s="1" customFormat="1" ht="3" customHeight="1" x14ac:dyDescent="0.2">
      <c r="A3" s="170"/>
      <c r="B3" s="170"/>
      <c r="C3" s="170"/>
      <c r="D3" s="25"/>
      <c r="F3" s="25"/>
      <c r="J3" s="5"/>
      <c r="K3" s="22"/>
      <c r="M3" s="23"/>
      <c r="P3" s="3"/>
      <c r="Q3" s="3"/>
      <c r="R3" s="3"/>
      <c r="S3" s="3"/>
      <c r="T3" s="3"/>
    </row>
    <row r="4" spans="1:20" s="1" customFormat="1" ht="11.25" customHeight="1" x14ac:dyDescent="0.2">
      <c r="A4" s="170"/>
      <c r="B4" s="170"/>
      <c r="C4" s="170"/>
      <c r="D4" s="25"/>
      <c r="F4" s="25"/>
      <c r="J4" s="5"/>
      <c r="K4" s="22"/>
      <c r="M4" s="23"/>
      <c r="P4" s="3"/>
      <c r="Q4" s="3"/>
      <c r="R4" s="3"/>
      <c r="S4" s="3"/>
      <c r="T4" s="3"/>
    </row>
    <row r="5" spans="1:20" s="1" customFormat="1" ht="21" hidden="1" customHeight="1" x14ac:dyDescent="0.2">
      <c r="A5" s="170"/>
      <c r="B5" s="170"/>
      <c r="C5" s="170"/>
      <c r="D5" s="25"/>
      <c r="F5" s="25"/>
      <c r="J5" s="5"/>
      <c r="K5" s="22"/>
      <c r="M5" s="23"/>
      <c r="P5" s="3"/>
      <c r="Q5" s="3"/>
      <c r="R5" s="3"/>
      <c r="S5" s="3"/>
      <c r="T5" s="3"/>
    </row>
    <row r="6" spans="1:20" s="1" customFormat="1" ht="11.25" customHeight="1" x14ac:dyDescent="0.2">
      <c r="B6" s="125"/>
      <c r="C6" s="2"/>
      <c r="D6" s="25"/>
      <c r="F6" s="25"/>
      <c r="J6" s="5"/>
      <c r="K6" s="22"/>
      <c r="M6" s="23"/>
      <c r="P6" s="3"/>
      <c r="Q6" s="3"/>
      <c r="R6" s="3"/>
      <c r="S6" s="3"/>
      <c r="T6" s="3"/>
    </row>
    <row r="7" spans="1:20" s="1" customFormat="1" x14ac:dyDescent="0.2">
      <c r="A7" s="31" t="s">
        <v>25</v>
      </c>
      <c r="B7" s="25"/>
      <c r="C7" s="27"/>
      <c r="D7" s="25"/>
      <c r="E7" s="25"/>
      <c r="F7" s="25"/>
      <c r="G7" s="25"/>
      <c r="H7" s="25"/>
      <c r="I7" s="25"/>
      <c r="J7" s="25"/>
      <c r="K7" s="4"/>
      <c r="L7" s="25"/>
      <c r="M7" s="26"/>
    </row>
    <row r="8" spans="1:20" s="1" customFormat="1" x14ac:dyDescent="0.2">
      <c r="A8" s="31" t="s">
        <v>25</v>
      </c>
      <c r="B8" s="25"/>
      <c r="C8" s="27"/>
      <c r="D8" s="25"/>
      <c r="E8" s="25"/>
      <c r="F8" s="25"/>
      <c r="G8" s="25"/>
      <c r="H8" s="25"/>
      <c r="I8" s="25"/>
      <c r="J8" s="25"/>
      <c r="K8" s="4"/>
      <c r="L8" s="25"/>
      <c r="M8" s="26"/>
    </row>
    <row r="9" spans="1:20" s="1" customFormat="1" ht="15" x14ac:dyDescent="0.2">
      <c r="B9" s="125"/>
      <c r="C9" s="2"/>
      <c r="D9" s="25"/>
      <c r="F9" s="25"/>
      <c r="J9" s="5"/>
      <c r="K9" s="22"/>
      <c r="M9" s="23"/>
      <c r="P9" s="3"/>
      <c r="Q9" s="3"/>
      <c r="R9" s="3"/>
      <c r="S9" s="3"/>
      <c r="T9" s="3"/>
    </row>
    <row r="10" spans="1:20" s="1" customFormat="1" ht="15" x14ac:dyDescent="0.2">
      <c r="A10" s="184" t="s">
        <v>14</v>
      </c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6"/>
      <c r="R10" s="3"/>
      <c r="S10" s="3"/>
      <c r="T10" s="3"/>
    </row>
    <row r="11" spans="1:20" s="1" customFormat="1" ht="15" x14ac:dyDescent="0.2">
      <c r="A11" s="187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R11" s="3"/>
      <c r="S11" s="3"/>
      <c r="T11" s="3"/>
    </row>
    <row r="12" spans="1:20" s="1" customFormat="1" ht="15.95" customHeight="1" x14ac:dyDescent="0.2">
      <c r="A12" s="190" t="s">
        <v>111</v>
      </c>
      <c r="B12" s="191"/>
      <c r="C12" s="191"/>
      <c r="D12" s="191"/>
      <c r="E12" s="192"/>
      <c r="F12" s="157" t="s">
        <v>112</v>
      </c>
      <c r="G12" s="158"/>
      <c r="H12" s="158"/>
      <c r="I12" s="158"/>
      <c r="J12" s="58"/>
      <c r="K12" s="58"/>
      <c r="L12" s="58"/>
      <c r="M12" s="59"/>
      <c r="N12" s="3"/>
      <c r="R12" s="3"/>
      <c r="S12" s="3"/>
      <c r="T12" s="3"/>
    </row>
    <row r="13" spans="1:20" s="1" customFormat="1" ht="15.95" customHeight="1" x14ac:dyDescent="0.2">
      <c r="A13" s="190" t="s">
        <v>41</v>
      </c>
      <c r="B13" s="191"/>
      <c r="C13" s="191"/>
      <c r="D13" s="191"/>
      <c r="E13" s="192"/>
      <c r="F13" s="157" t="s">
        <v>113</v>
      </c>
      <c r="G13" s="158"/>
      <c r="H13" s="158"/>
      <c r="I13" s="159"/>
      <c r="J13" s="60" t="s">
        <v>17</v>
      </c>
      <c r="K13" s="124"/>
      <c r="L13" s="123"/>
      <c r="M13" s="122"/>
      <c r="N13" s="3"/>
      <c r="R13" s="3"/>
      <c r="S13" s="3"/>
      <c r="T13" s="3"/>
    </row>
    <row r="14" spans="1:20" ht="15.95" customHeight="1" x14ac:dyDescent="0.2">
      <c r="A14" s="193" t="s">
        <v>5</v>
      </c>
      <c r="B14" s="196" t="s">
        <v>6</v>
      </c>
      <c r="C14" s="193" t="s">
        <v>7</v>
      </c>
      <c r="D14" s="201" t="s">
        <v>2</v>
      </c>
      <c r="E14" s="201"/>
      <c r="F14" s="206" t="s">
        <v>3</v>
      </c>
      <c r="G14" s="206"/>
      <c r="H14" s="177" t="s">
        <v>1</v>
      </c>
      <c r="I14" s="177" t="s">
        <v>11</v>
      </c>
      <c r="J14" s="208" t="s">
        <v>4</v>
      </c>
      <c r="K14" s="209"/>
      <c r="L14" s="177" t="s">
        <v>15</v>
      </c>
      <c r="M14" s="202" t="s">
        <v>16</v>
      </c>
    </row>
    <row r="15" spans="1:20" ht="15.95" customHeight="1" x14ac:dyDescent="0.2">
      <c r="A15" s="194"/>
      <c r="B15" s="197"/>
      <c r="C15" s="199"/>
      <c r="D15" s="201" t="s">
        <v>12</v>
      </c>
      <c r="E15" s="177" t="s">
        <v>13</v>
      </c>
      <c r="F15" s="201" t="s">
        <v>12</v>
      </c>
      <c r="G15" s="177" t="s">
        <v>13</v>
      </c>
      <c r="H15" s="207"/>
      <c r="I15" s="207"/>
      <c r="J15" s="179" t="s">
        <v>8</v>
      </c>
      <c r="K15" s="179" t="s">
        <v>9</v>
      </c>
      <c r="L15" s="207"/>
      <c r="M15" s="203"/>
    </row>
    <row r="16" spans="1:20" ht="15.95" customHeight="1" x14ac:dyDescent="0.2">
      <c r="A16" s="195"/>
      <c r="B16" s="198"/>
      <c r="C16" s="200"/>
      <c r="D16" s="205"/>
      <c r="E16" s="178"/>
      <c r="F16" s="205"/>
      <c r="G16" s="178"/>
      <c r="H16" s="178"/>
      <c r="I16" s="178"/>
      <c r="J16" s="180"/>
      <c r="K16" s="180"/>
      <c r="L16" s="178"/>
      <c r="M16" s="204"/>
    </row>
    <row r="17" spans="1:20" ht="15.95" customHeight="1" x14ac:dyDescent="0.25">
      <c r="A17" s="120" t="s">
        <v>103</v>
      </c>
      <c r="B17" s="102"/>
      <c r="C17" s="100"/>
      <c r="D17" s="119"/>
      <c r="E17" s="118"/>
      <c r="F17" s="119"/>
      <c r="G17" s="118"/>
      <c r="H17" s="118"/>
      <c r="I17" s="118"/>
      <c r="J17" s="118"/>
      <c r="K17" s="118"/>
      <c r="L17" s="118"/>
      <c r="M17" s="86">
        <f>SUM(L18:L32)</f>
        <v>0</v>
      </c>
    </row>
    <row r="18" spans="1:20" s="1" customFormat="1" ht="15.95" customHeight="1" x14ac:dyDescent="0.2">
      <c r="A18" s="38" t="s">
        <v>102</v>
      </c>
      <c r="B18" s="126"/>
      <c r="C18" s="127"/>
      <c r="D18" s="43"/>
      <c r="E18" s="44"/>
      <c r="F18" s="43"/>
      <c r="G18" s="44"/>
      <c r="H18" s="44"/>
      <c r="I18" s="44"/>
      <c r="J18" s="45"/>
      <c r="K18" s="46"/>
      <c r="L18" s="44"/>
      <c r="M18" s="47"/>
      <c r="R18" s="3"/>
      <c r="S18" s="3"/>
      <c r="T18" s="3"/>
    </row>
    <row r="19" spans="1:20" s="1" customFormat="1" ht="15.95" customHeight="1" x14ac:dyDescent="0.2">
      <c r="A19" s="38" t="s">
        <v>101</v>
      </c>
      <c r="B19" s="126"/>
      <c r="C19" s="127"/>
      <c r="D19" s="43"/>
      <c r="E19" s="44"/>
      <c r="F19" s="43"/>
      <c r="G19" s="44"/>
      <c r="H19" s="44"/>
      <c r="I19" s="44"/>
      <c r="J19" s="45"/>
      <c r="K19" s="46"/>
      <c r="L19" s="44"/>
      <c r="M19" s="47"/>
      <c r="R19" s="3"/>
      <c r="S19" s="3"/>
      <c r="T19" s="3"/>
    </row>
    <row r="20" spans="1:20" s="1" customFormat="1" ht="15.95" customHeight="1" x14ac:dyDescent="0.2">
      <c r="A20" s="130" t="s">
        <v>100</v>
      </c>
      <c r="B20" s="131">
        <v>95.13</v>
      </c>
      <c r="C20" s="132" t="s">
        <v>23</v>
      </c>
      <c r="D20" s="48"/>
      <c r="E20" s="45">
        <f>D20*B20</f>
        <v>0</v>
      </c>
      <c r="F20" s="48"/>
      <c r="G20" s="45">
        <f>F20*B20</f>
        <v>0</v>
      </c>
      <c r="H20" s="45">
        <f>+D20+F20</f>
        <v>0</v>
      </c>
      <c r="I20" s="45">
        <f>E20+G20</f>
        <v>0</v>
      </c>
      <c r="J20" s="45">
        <f>K20*I20</f>
        <v>0</v>
      </c>
      <c r="K20" s="46">
        <f>$K$13</f>
        <v>0</v>
      </c>
      <c r="L20" s="45">
        <f>I20+J20</f>
        <v>0</v>
      </c>
      <c r="M20" s="47"/>
      <c r="R20" s="3"/>
      <c r="S20" s="3"/>
      <c r="T20" s="3"/>
    </row>
    <row r="21" spans="1:20" s="1" customFormat="1" ht="15.95" customHeight="1" x14ac:dyDescent="0.2">
      <c r="A21" s="130" t="s">
        <v>99</v>
      </c>
      <c r="B21" s="131">
        <v>35.840000000000003</v>
      </c>
      <c r="C21" s="132" t="s">
        <v>23</v>
      </c>
      <c r="D21" s="48"/>
      <c r="E21" s="45">
        <f>D21*B21</f>
        <v>0</v>
      </c>
      <c r="F21" s="48"/>
      <c r="G21" s="45">
        <f>F21*B21</f>
        <v>0</v>
      </c>
      <c r="H21" s="45">
        <f>+D21+F21</f>
        <v>0</v>
      </c>
      <c r="I21" s="45">
        <f>E21+G21</f>
        <v>0</v>
      </c>
      <c r="J21" s="45">
        <f>K21*I21</f>
        <v>0</v>
      </c>
      <c r="K21" s="46">
        <f>$K$13</f>
        <v>0</v>
      </c>
      <c r="L21" s="45">
        <f>I21+J21</f>
        <v>0</v>
      </c>
      <c r="M21" s="47"/>
      <c r="R21" s="3"/>
      <c r="S21" s="3"/>
      <c r="T21" s="3"/>
    </row>
    <row r="22" spans="1:20" s="1" customFormat="1" ht="15.95" customHeight="1" x14ac:dyDescent="0.2">
      <c r="A22" s="38" t="s">
        <v>114</v>
      </c>
      <c r="B22" s="126"/>
      <c r="C22" s="127"/>
      <c r="D22" s="43"/>
      <c r="E22" s="44"/>
      <c r="F22" s="43"/>
      <c r="G22" s="44"/>
      <c r="H22" s="44"/>
      <c r="I22" s="44"/>
      <c r="J22" s="45"/>
      <c r="K22" s="46"/>
      <c r="L22" s="44"/>
      <c r="M22" s="47"/>
      <c r="R22" s="3"/>
      <c r="S22" s="3"/>
      <c r="T22" s="3"/>
    </row>
    <row r="23" spans="1:20" s="1" customFormat="1" ht="15.95" customHeight="1" x14ac:dyDescent="0.2">
      <c r="A23" s="130" t="s">
        <v>115</v>
      </c>
      <c r="B23" s="131">
        <v>1.89</v>
      </c>
      <c r="C23" s="132" t="s">
        <v>23</v>
      </c>
      <c r="D23" s="48"/>
      <c r="E23" s="45">
        <f>D23*B23</f>
        <v>0</v>
      </c>
      <c r="F23" s="48"/>
      <c r="G23" s="45">
        <f>F23*B23</f>
        <v>0</v>
      </c>
      <c r="H23" s="45">
        <f>+D23+F23</f>
        <v>0</v>
      </c>
      <c r="I23" s="45">
        <f>E23+G23</f>
        <v>0</v>
      </c>
      <c r="J23" s="45">
        <f>K23*I23</f>
        <v>0</v>
      </c>
      <c r="K23" s="46">
        <f>$K$13</f>
        <v>0</v>
      </c>
      <c r="L23" s="45">
        <f>I23+J23</f>
        <v>0</v>
      </c>
      <c r="M23" s="47"/>
      <c r="R23" s="3"/>
      <c r="S23" s="3"/>
      <c r="T23" s="3"/>
    </row>
    <row r="24" spans="1:20" s="1" customFormat="1" ht="15.95" customHeight="1" x14ac:dyDescent="0.2">
      <c r="A24" s="38" t="s">
        <v>98</v>
      </c>
      <c r="B24" s="126"/>
      <c r="C24" s="127"/>
      <c r="D24" s="43"/>
      <c r="E24" s="44"/>
      <c r="F24" s="43"/>
      <c r="G24" s="44"/>
      <c r="H24" s="44"/>
      <c r="I24" s="44"/>
      <c r="J24" s="45"/>
      <c r="K24" s="46"/>
      <c r="L24" s="44"/>
      <c r="M24" s="47"/>
      <c r="R24" s="3"/>
      <c r="S24" s="3"/>
      <c r="T24" s="3"/>
    </row>
    <row r="25" spans="1:20" s="1" customFormat="1" ht="15.95" customHeight="1" x14ac:dyDescent="0.2">
      <c r="A25" s="130" t="s">
        <v>97</v>
      </c>
      <c r="B25" s="131">
        <v>2.88</v>
      </c>
      <c r="C25" s="132" t="s">
        <v>23</v>
      </c>
      <c r="D25" s="48"/>
      <c r="E25" s="45">
        <f>D25*B25</f>
        <v>0</v>
      </c>
      <c r="F25" s="48"/>
      <c r="G25" s="45">
        <f>F25*B25</f>
        <v>0</v>
      </c>
      <c r="H25" s="45">
        <f>+D25+F25</f>
        <v>0</v>
      </c>
      <c r="I25" s="45">
        <f>E25+G25</f>
        <v>0</v>
      </c>
      <c r="J25" s="45">
        <f>K25*I25</f>
        <v>0</v>
      </c>
      <c r="K25" s="46">
        <f>$K$13</f>
        <v>0</v>
      </c>
      <c r="L25" s="45">
        <f>I25+J25</f>
        <v>0</v>
      </c>
      <c r="M25" s="47"/>
      <c r="R25" s="3"/>
      <c r="S25" s="3"/>
      <c r="T25" s="3"/>
    </row>
    <row r="26" spans="1:20" s="1" customFormat="1" ht="15.95" customHeight="1" x14ac:dyDescent="0.2">
      <c r="A26" s="38" t="s">
        <v>96</v>
      </c>
      <c r="B26" s="126"/>
      <c r="C26" s="127"/>
      <c r="D26" s="43"/>
      <c r="E26" s="44"/>
      <c r="F26" s="43"/>
      <c r="G26" s="44"/>
      <c r="H26" s="44"/>
      <c r="I26" s="44"/>
      <c r="J26" s="45"/>
      <c r="K26" s="46"/>
      <c r="L26" s="44"/>
      <c r="M26" s="47"/>
      <c r="R26" s="3"/>
      <c r="S26" s="3"/>
      <c r="T26" s="3"/>
    </row>
    <row r="27" spans="1:20" s="1" customFormat="1" ht="15.95" customHeight="1" x14ac:dyDescent="0.2">
      <c r="A27" s="130" t="s">
        <v>95</v>
      </c>
      <c r="B27" s="131">
        <v>25.14</v>
      </c>
      <c r="C27" s="132" t="s">
        <v>23</v>
      </c>
      <c r="D27" s="48"/>
      <c r="E27" s="45">
        <f>D27*B27</f>
        <v>0</v>
      </c>
      <c r="F27" s="48"/>
      <c r="G27" s="45">
        <f>F27*B27</f>
        <v>0</v>
      </c>
      <c r="H27" s="45">
        <f>+D27+F27</f>
        <v>0</v>
      </c>
      <c r="I27" s="45">
        <f>E27+G27</f>
        <v>0</v>
      </c>
      <c r="J27" s="45">
        <f>K27*I27</f>
        <v>0</v>
      </c>
      <c r="K27" s="46">
        <f>$K$13</f>
        <v>0</v>
      </c>
      <c r="L27" s="45">
        <f>I27+J27</f>
        <v>0</v>
      </c>
      <c r="M27" s="47"/>
      <c r="R27" s="3"/>
      <c r="S27" s="3"/>
      <c r="T27" s="3"/>
    </row>
    <row r="28" spans="1:20" s="1" customFormat="1" ht="15.95" customHeight="1" x14ac:dyDescent="0.2">
      <c r="A28" s="38" t="s">
        <v>94</v>
      </c>
      <c r="B28" s="126"/>
      <c r="C28" s="127"/>
      <c r="D28" s="43"/>
      <c r="E28" s="44"/>
      <c r="F28" s="43"/>
      <c r="G28" s="44"/>
      <c r="H28" s="44"/>
      <c r="I28" s="44"/>
      <c r="J28" s="45"/>
      <c r="K28" s="46"/>
      <c r="L28" s="44"/>
      <c r="M28" s="47"/>
      <c r="R28" s="3"/>
      <c r="S28" s="3"/>
      <c r="T28" s="3"/>
    </row>
    <row r="29" spans="1:20" s="1" customFormat="1" ht="15.95" customHeight="1" x14ac:dyDescent="0.2">
      <c r="A29" s="130" t="s">
        <v>93</v>
      </c>
      <c r="B29" s="131">
        <v>1</v>
      </c>
      <c r="C29" s="132" t="s">
        <v>40</v>
      </c>
      <c r="D29" s="48"/>
      <c r="E29" s="45">
        <f>D29*B29</f>
        <v>0</v>
      </c>
      <c r="F29" s="48"/>
      <c r="G29" s="45">
        <f>F29*B29</f>
        <v>0</v>
      </c>
      <c r="H29" s="45">
        <f>+D29+F29</f>
        <v>0</v>
      </c>
      <c r="I29" s="45">
        <f>E29+G29</f>
        <v>0</v>
      </c>
      <c r="J29" s="45">
        <f>K29*I29</f>
        <v>0</v>
      </c>
      <c r="K29" s="46">
        <f>$K$13</f>
        <v>0</v>
      </c>
      <c r="L29" s="45">
        <f>I29+J29</f>
        <v>0</v>
      </c>
      <c r="M29" s="47"/>
      <c r="R29" s="3"/>
      <c r="S29" s="3"/>
      <c r="T29" s="3"/>
    </row>
    <row r="30" spans="1:20" s="85" customFormat="1" ht="15.95" customHeight="1" x14ac:dyDescent="0.2">
      <c r="A30" s="38" t="s">
        <v>92</v>
      </c>
      <c r="B30" s="133"/>
      <c r="C30" s="134"/>
      <c r="D30" s="121"/>
      <c r="E30" s="134"/>
      <c r="F30" s="121"/>
      <c r="G30" s="134"/>
      <c r="H30" s="134"/>
      <c r="I30" s="134"/>
      <c r="J30" s="45"/>
      <c r="K30" s="46"/>
      <c r="L30" s="134"/>
      <c r="M30" s="90"/>
    </row>
    <row r="31" spans="1:20" s="85" customFormat="1" ht="15.95" customHeight="1" x14ac:dyDescent="0.2">
      <c r="A31" s="38" t="s">
        <v>91</v>
      </c>
      <c r="B31" s="133"/>
      <c r="C31" s="134"/>
      <c r="D31" s="117"/>
      <c r="E31" s="93"/>
      <c r="F31" s="117"/>
      <c r="G31" s="91"/>
      <c r="H31" s="91"/>
      <c r="I31" s="91"/>
      <c r="J31" s="45"/>
      <c r="K31" s="46"/>
      <c r="L31" s="91"/>
      <c r="M31" s="90"/>
    </row>
    <row r="32" spans="1:20" s="85" customFormat="1" ht="15.95" customHeight="1" x14ac:dyDescent="0.2">
      <c r="A32" s="51" t="s">
        <v>90</v>
      </c>
      <c r="B32" s="133">
        <v>90</v>
      </c>
      <c r="C32" s="132" t="s">
        <v>40</v>
      </c>
      <c r="D32" s="117"/>
      <c r="E32" s="93">
        <f>D32*B32</f>
        <v>0</v>
      </c>
      <c r="F32" s="117"/>
      <c r="G32" s="91">
        <f>F32*B32</f>
        <v>0</v>
      </c>
      <c r="H32" s="91">
        <f>+D32+F32</f>
        <v>0</v>
      </c>
      <c r="I32" s="91">
        <f>E32+G32</f>
        <v>0</v>
      </c>
      <c r="J32" s="45">
        <f>K32*I32</f>
        <v>0</v>
      </c>
      <c r="K32" s="46">
        <f>$K$13</f>
        <v>0</v>
      </c>
      <c r="L32" s="91">
        <f>I32+J32</f>
        <v>0</v>
      </c>
      <c r="M32" s="90"/>
    </row>
    <row r="33" spans="1:256" ht="15.95" customHeight="1" x14ac:dyDescent="0.25">
      <c r="A33" s="120" t="s">
        <v>89</v>
      </c>
      <c r="B33" s="102"/>
      <c r="C33" s="100"/>
      <c r="D33" s="119"/>
      <c r="E33" s="118"/>
      <c r="F33" s="119"/>
      <c r="G33" s="118"/>
      <c r="H33" s="118"/>
      <c r="I33" s="118"/>
      <c r="J33" s="118"/>
      <c r="K33" s="118"/>
      <c r="L33" s="118"/>
      <c r="M33" s="86">
        <f>SUM(L34:L37)</f>
        <v>0</v>
      </c>
    </row>
    <row r="34" spans="1:256" s="1" customFormat="1" ht="15.95" customHeight="1" x14ac:dyDescent="0.2">
      <c r="A34" s="38" t="s">
        <v>33</v>
      </c>
      <c r="B34" s="126"/>
      <c r="C34" s="127"/>
      <c r="D34" s="43"/>
      <c r="E34" s="44"/>
      <c r="F34" s="43"/>
      <c r="G34" s="44"/>
      <c r="H34" s="44"/>
      <c r="I34" s="44"/>
      <c r="J34" s="45"/>
      <c r="K34" s="46"/>
      <c r="L34" s="44"/>
      <c r="M34" s="47"/>
      <c r="R34" s="3"/>
      <c r="S34" s="3"/>
      <c r="T34" s="3"/>
    </row>
    <row r="35" spans="1:256" s="1" customFormat="1" ht="15.95" customHeight="1" x14ac:dyDescent="0.2">
      <c r="A35" s="51" t="s">
        <v>34</v>
      </c>
      <c r="B35" s="128">
        <v>3.17</v>
      </c>
      <c r="C35" s="129" t="s">
        <v>31</v>
      </c>
      <c r="D35" s="29"/>
      <c r="E35" s="44">
        <f>D35*B35</f>
        <v>0</v>
      </c>
      <c r="F35" s="29"/>
      <c r="G35" s="44">
        <f>F35*B35</f>
        <v>0</v>
      </c>
      <c r="H35" s="44">
        <f>+D35+F35</f>
        <v>0</v>
      </c>
      <c r="I35" s="44">
        <f>E35+G35</f>
        <v>0</v>
      </c>
      <c r="J35" s="45">
        <f>K35*I35</f>
        <v>0</v>
      </c>
      <c r="K35" s="46">
        <f>$K$13</f>
        <v>0</v>
      </c>
      <c r="L35" s="44">
        <f>I35+J35</f>
        <v>0</v>
      </c>
      <c r="M35" s="47"/>
      <c r="R35" s="3"/>
      <c r="S35" s="3"/>
      <c r="T35" s="3"/>
    </row>
    <row r="36" spans="1:256" s="1" customFormat="1" ht="15.95" customHeight="1" x14ac:dyDescent="0.2">
      <c r="A36" s="38" t="s">
        <v>88</v>
      </c>
      <c r="B36" s="126"/>
      <c r="C36" s="127"/>
      <c r="D36" s="43"/>
      <c r="E36" s="44"/>
      <c r="F36" s="43"/>
      <c r="G36" s="44"/>
      <c r="H36" s="44"/>
      <c r="I36" s="44"/>
      <c r="J36" s="45"/>
      <c r="K36" s="46"/>
      <c r="L36" s="44"/>
      <c r="M36" s="47"/>
      <c r="R36" s="3"/>
      <c r="S36" s="3"/>
      <c r="T36" s="3"/>
    </row>
    <row r="37" spans="1:256" s="85" customFormat="1" ht="15.95" customHeight="1" x14ac:dyDescent="0.2">
      <c r="A37" s="51" t="s">
        <v>87</v>
      </c>
      <c r="B37" s="133">
        <v>1.54</v>
      </c>
      <c r="C37" s="134" t="s">
        <v>31</v>
      </c>
      <c r="D37" s="117"/>
      <c r="E37" s="93">
        <f>D37*B37</f>
        <v>0</v>
      </c>
      <c r="F37" s="117"/>
      <c r="G37" s="91">
        <f>F37*B37</f>
        <v>0</v>
      </c>
      <c r="H37" s="91">
        <f>+D37+F37</f>
        <v>0</v>
      </c>
      <c r="I37" s="91">
        <f>E37+G37</f>
        <v>0</v>
      </c>
      <c r="J37" s="45">
        <f>K37*I37</f>
        <v>0</v>
      </c>
      <c r="K37" s="46">
        <f>$K$13</f>
        <v>0</v>
      </c>
      <c r="L37" s="91">
        <f>I37+J37</f>
        <v>0</v>
      </c>
      <c r="M37" s="90"/>
    </row>
    <row r="38" spans="1:256" s="1" customFormat="1" ht="15.95" customHeight="1" x14ac:dyDescent="0.25">
      <c r="A38" s="135" t="s">
        <v>86</v>
      </c>
      <c r="B38" s="136"/>
      <c r="C38" s="137"/>
      <c r="D38" s="28"/>
      <c r="E38" s="53"/>
      <c r="F38" s="28"/>
      <c r="G38" s="53"/>
      <c r="H38" s="53"/>
      <c r="I38" s="53"/>
      <c r="J38" s="116"/>
      <c r="K38" s="115"/>
      <c r="L38" s="53"/>
      <c r="M38" s="86">
        <f>SUM(L39:L49)</f>
        <v>0</v>
      </c>
      <c r="N38" s="3"/>
      <c r="O38" s="114"/>
      <c r="P38" s="3"/>
      <c r="Q38" s="3"/>
      <c r="R38" s="3"/>
      <c r="S38" s="3"/>
      <c r="T38" s="3"/>
    </row>
    <row r="39" spans="1:256" s="1" customFormat="1" ht="15" x14ac:dyDescent="0.2">
      <c r="A39" s="138" t="s">
        <v>85</v>
      </c>
      <c r="B39" s="139"/>
      <c r="C39" s="140"/>
      <c r="D39" s="113"/>
      <c r="E39" s="44"/>
      <c r="F39" s="113"/>
      <c r="G39" s="44"/>
      <c r="H39" s="44"/>
      <c r="I39" s="44"/>
      <c r="J39" s="45"/>
      <c r="K39" s="46"/>
      <c r="L39" s="44"/>
      <c r="M39" s="47"/>
      <c r="P39" s="3"/>
      <c r="Q39" s="3"/>
      <c r="R39" s="3"/>
      <c r="S39" s="3"/>
      <c r="T39" s="3"/>
    </row>
    <row r="40" spans="1:256" s="1" customFormat="1" ht="15.95" customHeight="1" x14ac:dyDescent="0.2">
      <c r="A40" s="138" t="s">
        <v>84</v>
      </c>
      <c r="B40" s="139"/>
      <c r="C40" s="140"/>
      <c r="D40" s="113"/>
      <c r="E40" s="44"/>
      <c r="F40" s="113"/>
      <c r="G40" s="44"/>
      <c r="H40" s="44"/>
      <c r="I40" s="44"/>
      <c r="J40" s="45"/>
      <c r="K40" s="46"/>
      <c r="L40" s="44"/>
      <c r="M40" s="47"/>
      <c r="P40" s="3"/>
      <c r="Q40" s="3"/>
      <c r="R40" s="3"/>
      <c r="S40" s="3"/>
      <c r="T40" s="3"/>
    </row>
    <row r="41" spans="1:256" s="1" customFormat="1" ht="15.95" customHeight="1" x14ac:dyDescent="0.2">
      <c r="A41" s="141" t="s">
        <v>83</v>
      </c>
      <c r="B41" s="142">
        <v>4.16</v>
      </c>
      <c r="C41" s="143" t="s">
        <v>23</v>
      </c>
      <c r="D41" s="112"/>
      <c r="E41" s="44">
        <f>D41*B41</f>
        <v>0</v>
      </c>
      <c r="F41" s="112"/>
      <c r="G41" s="44">
        <f>F41*B41</f>
        <v>0</v>
      </c>
      <c r="H41" s="44">
        <f>+D41+F41</f>
        <v>0</v>
      </c>
      <c r="I41" s="44">
        <f>E41+G41</f>
        <v>0</v>
      </c>
      <c r="J41" s="45">
        <f>K41*I41</f>
        <v>0</v>
      </c>
      <c r="K41" s="46">
        <f>$K$13</f>
        <v>0</v>
      </c>
      <c r="L41" s="44">
        <f>I41+J41</f>
        <v>0</v>
      </c>
      <c r="M41" s="47"/>
      <c r="P41" s="3"/>
      <c r="Q41" s="3"/>
      <c r="R41" s="3"/>
      <c r="S41" s="3"/>
      <c r="T41" s="3"/>
    </row>
    <row r="42" spans="1:256" s="1" customFormat="1" ht="15.95" customHeight="1" x14ac:dyDescent="0.2">
      <c r="A42" s="138" t="s">
        <v>82</v>
      </c>
      <c r="B42" s="139"/>
      <c r="C42" s="140"/>
      <c r="D42" s="113"/>
      <c r="E42" s="44"/>
      <c r="F42" s="113"/>
      <c r="G42" s="44"/>
      <c r="H42" s="44"/>
      <c r="I42" s="44"/>
      <c r="J42" s="45"/>
      <c r="K42" s="46"/>
      <c r="L42" s="44"/>
      <c r="M42" s="47"/>
      <c r="P42" s="3"/>
      <c r="Q42" s="3"/>
      <c r="R42" s="3"/>
      <c r="S42" s="3"/>
      <c r="T42" s="3"/>
    </row>
    <row r="43" spans="1:256" s="1" customFormat="1" ht="15.95" customHeight="1" x14ac:dyDescent="0.2">
      <c r="A43" s="160" t="s">
        <v>110</v>
      </c>
      <c r="B43" s="142">
        <v>3</v>
      </c>
      <c r="C43" s="143" t="s">
        <v>75</v>
      </c>
      <c r="D43" s="112"/>
      <c r="E43" s="44">
        <f>D43*B43</f>
        <v>0</v>
      </c>
      <c r="F43" s="112"/>
      <c r="G43" s="44">
        <f>F43*B43</f>
        <v>0</v>
      </c>
      <c r="H43" s="44">
        <f>+D43+F43</f>
        <v>0</v>
      </c>
      <c r="I43" s="44">
        <f>E43+G43</f>
        <v>0</v>
      </c>
      <c r="J43" s="45">
        <f>K43*I43</f>
        <v>0</v>
      </c>
      <c r="K43" s="46">
        <f>$K$13</f>
        <v>0</v>
      </c>
      <c r="L43" s="44">
        <f>I43+J43</f>
        <v>0</v>
      </c>
      <c r="M43" s="47"/>
      <c r="P43" s="3"/>
      <c r="Q43" s="3"/>
      <c r="R43" s="3"/>
      <c r="S43" s="3"/>
      <c r="T43" s="3"/>
    </row>
    <row r="44" spans="1:256" s="1" customFormat="1" ht="15.95" customHeight="1" x14ac:dyDescent="0.2">
      <c r="A44" s="141" t="s">
        <v>81</v>
      </c>
      <c r="B44" s="142">
        <v>31</v>
      </c>
      <c r="C44" s="143" t="s">
        <v>75</v>
      </c>
      <c r="D44" s="112"/>
      <c r="E44" s="44">
        <f>D44*B44</f>
        <v>0</v>
      </c>
      <c r="F44" s="112"/>
      <c r="G44" s="44">
        <f>F44*B44</f>
        <v>0</v>
      </c>
      <c r="H44" s="44">
        <f>+D44+F44</f>
        <v>0</v>
      </c>
      <c r="I44" s="44">
        <f>E44+G44</f>
        <v>0</v>
      </c>
      <c r="J44" s="45">
        <f>K44*I44</f>
        <v>0</v>
      </c>
      <c r="K44" s="46">
        <f>$K$13</f>
        <v>0</v>
      </c>
      <c r="L44" s="44">
        <f>I44+J44</f>
        <v>0</v>
      </c>
      <c r="M44" s="47"/>
      <c r="P44" s="3"/>
      <c r="Q44" s="3"/>
      <c r="R44" s="3"/>
      <c r="S44" s="3"/>
      <c r="T44" s="3"/>
    </row>
    <row r="45" spans="1:256" s="1" customFormat="1" ht="15.95" customHeight="1" x14ac:dyDescent="0.2">
      <c r="A45" s="138" t="s">
        <v>80</v>
      </c>
      <c r="B45" s="139"/>
      <c r="C45" s="140"/>
      <c r="D45" s="113"/>
      <c r="E45" s="44"/>
      <c r="F45" s="113"/>
      <c r="G45" s="44"/>
      <c r="H45" s="44"/>
      <c r="I45" s="44"/>
      <c r="J45" s="45"/>
      <c r="K45" s="46"/>
      <c r="L45" s="44"/>
      <c r="M45" s="47"/>
      <c r="P45" s="3"/>
      <c r="Q45" s="3"/>
      <c r="R45" s="3"/>
      <c r="S45" s="3"/>
      <c r="T45" s="3"/>
    </row>
    <row r="46" spans="1:256" s="1" customFormat="1" ht="15.95" customHeight="1" x14ac:dyDescent="0.2">
      <c r="A46" s="141" t="s">
        <v>79</v>
      </c>
      <c r="B46" s="142">
        <v>1.08</v>
      </c>
      <c r="C46" s="143" t="s">
        <v>31</v>
      </c>
      <c r="D46" s="112"/>
      <c r="E46" s="44">
        <f>D46*B46</f>
        <v>0</v>
      </c>
      <c r="F46" s="112"/>
      <c r="G46" s="44">
        <f>F46*B46</f>
        <v>0</v>
      </c>
      <c r="H46" s="44">
        <f>+D46+F46</f>
        <v>0</v>
      </c>
      <c r="I46" s="44">
        <f>E46+G46</f>
        <v>0</v>
      </c>
      <c r="J46" s="45">
        <f>K46*I46</f>
        <v>0</v>
      </c>
      <c r="K46" s="46">
        <f>$K$13</f>
        <v>0</v>
      </c>
      <c r="L46" s="44">
        <f>I46+J46</f>
        <v>0</v>
      </c>
      <c r="M46" s="47"/>
      <c r="P46" s="3"/>
      <c r="Q46" s="3"/>
      <c r="R46" s="3"/>
      <c r="S46" s="3"/>
      <c r="T46" s="3"/>
    </row>
    <row r="47" spans="1:256" s="1" customFormat="1" ht="12.75" customHeight="1" x14ac:dyDescent="0.2">
      <c r="A47" s="160" t="s">
        <v>108</v>
      </c>
      <c r="B47" s="142">
        <v>1.08</v>
      </c>
      <c r="C47" s="161" t="s">
        <v>31</v>
      </c>
      <c r="D47" s="112"/>
      <c r="E47" s="44">
        <f>D47*B47</f>
        <v>0</v>
      </c>
      <c r="F47" s="112"/>
      <c r="G47" s="44">
        <f>F47*B47</f>
        <v>0</v>
      </c>
      <c r="H47" s="44">
        <f>+D47+F47</f>
        <v>0</v>
      </c>
      <c r="I47" s="44">
        <f>E47+G47</f>
        <v>0</v>
      </c>
      <c r="J47" s="45">
        <f>K47*I47</f>
        <v>0</v>
      </c>
      <c r="K47" s="18">
        <f>$K$13</f>
        <v>0</v>
      </c>
      <c r="L47" s="44">
        <f>I47+J47</f>
        <v>0</v>
      </c>
      <c r="M47" s="47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  <c r="DN47" s="40"/>
      <c r="DO47" s="40"/>
      <c r="DP47" s="40"/>
      <c r="DQ47" s="40"/>
      <c r="DR47" s="40"/>
      <c r="DS47" s="40"/>
      <c r="DT47" s="40"/>
      <c r="DU47" s="40"/>
      <c r="DV47" s="40"/>
      <c r="DW47" s="40"/>
      <c r="DX47" s="40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0"/>
      <c r="EL47" s="40"/>
      <c r="EM47" s="40"/>
      <c r="EN47" s="40"/>
      <c r="EO47" s="40"/>
      <c r="EP47" s="40"/>
      <c r="EQ47" s="40"/>
      <c r="ER47" s="40"/>
      <c r="ES47" s="40"/>
      <c r="ET47" s="40"/>
      <c r="EU47" s="40"/>
      <c r="EV47" s="40"/>
      <c r="EW47" s="40"/>
      <c r="EX47" s="40"/>
      <c r="EY47" s="40"/>
      <c r="EZ47" s="40"/>
      <c r="FA47" s="40"/>
      <c r="FB47" s="40"/>
      <c r="FC47" s="40"/>
      <c r="FD47" s="40"/>
      <c r="FE47" s="40"/>
      <c r="FF47" s="40"/>
      <c r="FG47" s="40"/>
      <c r="FH47" s="40"/>
      <c r="FI47" s="40"/>
      <c r="FJ47" s="40"/>
      <c r="FK47" s="40"/>
      <c r="FL47" s="40"/>
      <c r="FM47" s="40"/>
      <c r="FN47" s="40"/>
      <c r="FO47" s="40"/>
      <c r="FP47" s="40"/>
      <c r="FQ47" s="40"/>
      <c r="FR47" s="40"/>
      <c r="FS47" s="40"/>
      <c r="FT47" s="40"/>
      <c r="FU47" s="40"/>
      <c r="FV47" s="40"/>
      <c r="FW47" s="40"/>
      <c r="FX47" s="40"/>
      <c r="FY47" s="40"/>
      <c r="FZ47" s="40"/>
      <c r="GA47" s="40"/>
      <c r="GB47" s="40"/>
      <c r="GC47" s="40"/>
      <c r="GD47" s="40"/>
      <c r="GE47" s="40"/>
      <c r="GF47" s="40"/>
      <c r="GG47" s="40"/>
      <c r="GH47" s="40"/>
      <c r="GI47" s="40"/>
      <c r="GJ47" s="40"/>
      <c r="GK47" s="40"/>
      <c r="GL47" s="40"/>
      <c r="GM47" s="40"/>
      <c r="GN47" s="40"/>
      <c r="GO47" s="40"/>
      <c r="GP47" s="40"/>
      <c r="GQ47" s="40"/>
      <c r="GR47" s="40"/>
      <c r="GS47" s="40"/>
      <c r="GT47" s="40"/>
      <c r="GU47" s="40"/>
      <c r="GV47" s="40"/>
      <c r="GW47" s="40"/>
      <c r="GX47" s="40"/>
      <c r="GY47" s="40"/>
      <c r="GZ47" s="40"/>
      <c r="HA47" s="40"/>
      <c r="HB47" s="40"/>
      <c r="HC47" s="40"/>
      <c r="HD47" s="40"/>
      <c r="HE47" s="40"/>
      <c r="HF47" s="40"/>
      <c r="HG47" s="40"/>
      <c r="HH47" s="40"/>
      <c r="HI47" s="40"/>
      <c r="HJ47" s="40"/>
      <c r="HK47" s="40"/>
      <c r="HL47" s="40"/>
      <c r="HM47" s="40"/>
      <c r="HN47" s="40"/>
      <c r="HO47" s="40"/>
      <c r="HP47" s="40"/>
      <c r="HQ47" s="40"/>
      <c r="HR47" s="40"/>
      <c r="HS47" s="40"/>
      <c r="HT47" s="40"/>
      <c r="HU47" s="40"/>
      <c r="HV47" s="40"/>
      <c r="HW47" s="40"/>
      <c r="HX47" s="40"/>
      <c r="HY47" s="40"/>
      <c r="HZ47" s="40"/>
      <c r="IA47" s="40"/>
      <c r="IB47" s="40"/>
      <c r="IC47" s="40"/>
      <c r="ID47" s="40"/>
      <c r="IE47" s="40"/>
      <c r="IF47" s="40"/>
      <c r="IG47" s="40"/>
      <c r="IH47" s="40"/>
      <c r="II47" s="40"/>
      <c r="IJ47" s="40"/>
      <c r="IK47" s="40"/>
      <c r="IL47" s="40"/>
      <c r="IM47" s="40"/>
      <c r="IN47" s="40"/>
      <c r="IO47" s="40"/>
      <c r="IP47" s="40"/>
      <c r="IQ47" s="40"/>
      <c r="IR47" s="40"/>
      <c r="IS47" s="40"/>
      <c r="IT47" s="40"/>
      <c r="IU47" s="40"/>
      <c r="IV47" s="40"/>
    </row>
    <row r="48" spans="1:256" s="1" customFormat="1" ht="15.95" customHeight="1" x14ac:dyDescent="0.2">
      <c r="A48" s="141" t="s">
        <v>109</v>
      </c>
      <c r="B48" s="142">
        <v>0.28999999999999998</v>
      </c>
      <c r="C48" s="143" t="s">
        <v>31</v>
      </c>
      <c r="D48" s="112"/>
      <c r="E48" s="44">
        <f>D48*B48</f>
        <v>0</v>
      </c>
      <c r="F48" s="112"/>
      <c r="G48" s="44">
        <f>F48*B48</f>
        <v>0</v>
      </c>
      <c r="H48" s="44">
        <f>+D48+F48</f>
        <v>0</v>
      </c>
      <c r="I48" s="44">
        <f>E48+G48</f>
        <v>0</v>
      </c>
      <c r="J48" s="45">
        <f>K48*I48</f>
        <v>0</v>
      </c>
      <c r="K48" s="46">
        <f>$K$13</f>
        <v>0</v>
      </c>
      <c r="L48" s="44">
        <f>I48+J48</f>
        <v>0</v>
      </c>
      <c r="M48" s="47"/>
      <c r="P48" s="3"/>
      <c r="Q48" s="3"/>
      <c r="R48" s="3"/>
      <c r="S48" s="3"/>
      <c r="T48" s="3"/>
    </row>
    <row r="49" spans="1:20" s="1" customFormat="1" ht="15.95" customHeight="1" x14ac:dyDescent="0.2">
      <c r="A49" s="141" t="s">
        <v>116</v>
      </c>
      <c r="B49" s="142">
        <v>3</v>
      </c>
      <c r="C49" s="143" t="s">
        <v>23</v>
      </c>
      <c r="D49" s="112"/>
      <c r="E49" s="44">
        <f>D49*B49</f>
        <v>0</v>
      </c>
      <c r="F49" s="112"/>
      <c r="G49" s="44">
        <f>F49*B49</f>
        <v>0</v>
      </c>
      <c r="H49" s="44">
        <f>+D49+F49</f>
        <v>0</v>
      </c>
      <c r="I49" s="44">
        <f>E49+G49</f>
        <v>0</v>
      </c>
      <c r="J49" s="45">
        <f>K49*I49</f>
        <v>0</v>
      </c>
      <c r="K49" s="46">
        <f>$K$13</f>
        <v>0</v>
      </c>
      <c r="L49" s="44">
        <f>I49+J49</f>
        <v>0</v>
      </c>
      <c r="M49" s="47"/>
      <c r="P49" s="3"/>
      <c r="Q49" s="3"/>
      <c r="R49" s="3"/>
      <c r="S49" s="3"/>
      <c r="T49" s="3"/>
    </row>
    <row r="50" spans="1:20" s="1" customFormat="1" ht="15.95" customHeight="1" x14ac:dyDescent="0.25">
      <c r="A50" s="135" t="s">
        <v>78</v>
      </c>
      <c r="B50" s="136"/>
      <c r="C50" s="137"/>
      <c r="D50" s="28"/>
      <c r="E50" s="53"/>
      <c r="F50" s="28"/>
      <c r="G50" s="53"/>
      <c r="H50" s="53"/>
      <c r="I50" s="53"/>
      <c r="J50" s="116"/>
      <c r="K50" s="115"/>
      <c r="L50" s="53"/>
      <c r="M50" s="86">
        <f>SUM(L51:L55)</f>
        <v>0</v>
      </c>
      <c r="N50" s="3"/>
      <c r="O50" s="114"/>
      <c r="P50" s="3"/>
      <c r="Q50" s="3"/>
      <c r="R50" s="3"/>
      <c r="S50" s="3"/>
      <c r="T50" s="3"/>
    </row>
    <row r="51" spans="1:20" s="1" customFormat="1" ht="15.95" customHeight="1" x14ac:dyDescent="0.2">
      <c r="A51" s="138" t="s">
        <v>77</v>
      </c>
      <c r="B51" s="139"/>
      <c r="C51" s="140"/>
      <c r="D51" s="113"/>
      <c r="E51" s="44"/>
      <c r="F51" s="113"/>
      <c r="G51" s="44"/>
      <c r="H51" s="44"/>
      <c r="I51" s="44"/>
      <c r="J51" s="45"/>
      <c r="K51" s="46"/>
      <c r="L51" s="44"/>
      <c r="M51" s="47"/>
      <c r="P51" s="3"/>
      <c r="Q51" s="3"/>
      <c r="R51" s="3"/>
      <c r="S51" s="3"/>
      <c r="T51" s="3"/>
    </row>
    <row r="52" spans="1:20" s="1" customFormat="1" ht="15.95" customHeight="1" x14ac:dyDescent="0.2">
      <c r="A52" s="138" t="s">
        <v>76</v>
      </c>
      <c r="B52" s="139"/>
      <c r="C52" s="140"/>
      <c r="D52" s="113"/>
      <c r="E52" s="44"/>
      <c r="F52" s="113"/>
      <c r="G52" s="44"/>
      <c r="H52" s="44"/>
      <c r="I52" s="44"/>
      <c r="J52" s="45"/>
      <c r="K52" s="46"/>
      <c r="L52" s="44"/>
      <c r="M52" s="47"/>
      <c r="P52" s="3"/>
      <c r="Q52" s="3"/>
      <c r="R52" s="3"/>
      <c r="S52" s="3"/>
      <c r="T52" s="3"/>
    </row>
    <row r="53" spans="1:20" s="1" customFormat="1" ht="15.95" customHeight="1" x14ac:dyDescent="0.2">
      <c r="A53" s="141" t="s">
        <v>117</v>
      </c>
      <c r="B53" s="142">
        <v>454</v>
      </c>
      <c r="C53" s="143" t="s">
        <v>75</v>
      </c>
      <c r="D53" s="112"/>
      <c r="E53" s="44">
        <f>D53*B53</f>
        <v>0</v>
      </c>
      <c r="F53" s="112"/>
      <c r="G53" s="44">
        <f>F53*B53</f>
        <v>0</v>
      </c>
      <c r="H53" s="44">
        <f>+D53+F53</f>
        <v>0</v>
      </c>
      <c r="I53" s="44">
        <f>E53+G53</f>
        <v>0</v>
      </c>
      <c r="J53" s="45">
        <f>K53*I53</f>
        <v>0</v>
      </c>
      <c r="K53" s="46">
        <f>$K$13</f>
        <v>0</v>
      </c>
      <c r="L53" s="44">
        <f>I53+J53</f>
        <v>0</v>
      </c>
      <c r="M53" s="47"/>
      <c r="P53" s="3"/>
      <c r="Q53" s="3"/>
      <c r="R53" s="3"/>
      <c r="S53" s="3"/>
      <c r="T53" s="3"/>
    </row>
    <row r="54" spans="1:20" s="1" customFormat="1" ht="15.95" customHeight="1" x14ac:dyDescent="0.2">
      <c r="A54" s="141" t="s">
        <v>118</v>
      </c>
      <c r="B54" s="142">
        <v>17</v>
      </c>
      <c r="C54" s="143" t="s">
        <v>75</v>
      </c>
      <c r="D54" s="112"/>
      <c r="E54" s="44">
        <f>D54*B54</f>
        <v>0</v>
      </c>
      <c r="F54" s="112"/>
      <c r="G54" s="44">
        <f>F54*B54</f>
        <v>0</v>
      </c>
      <c r="H54" s="44">
        <f>+D54+F54</f>
        <v>0</v>
      </c>
      <c r="I54" s="44">
        <f>E54+G54</f>
        <v>0</v>
      </c>
      <c r="J54" s="45">
        <f>K54*I54</f>
        <v>0</v>
      </c>
      <c r="K54" s="46">
        <f>$K$13</f>
        <v>0</v>
      </c>
      <c r="L54" s="44">
        <f>I54+J54</f>
        <v>0</v>
      </c>
      <c r="M54" s="47"/>
      <c r="P54" s="3"/>
      <c r="Q54" s="3"/>
      <c r="R54" s="3"/>
      <c r="S54" s="3"/>
      <c r="T54" s="3"/>
    </row>
    <row r="55" spans="1:20" s="1" customFormat="1" ht="15.95" customHeight="1" x14ac:dyDescent="0.2">
      <c r="A55" s="141" t="s">
        <v>119</v>
      </c>
      <c r="B55" s="142">
        <v>20</v>
      </c>
      <c r="C55" s="143" t="s">
        <v>40</v>
      </c>
      <c r="D55" s="112"/>
      <c r="E55" s="44">
        <f>D55*B55</f>
        <v>0</v>
      </c>
      <c r="F55" s="112"/>
      <c r="G55" s="44">
        <f>F55*B55</f>
        <v>0</v>
      </c>
      <c r="H55" s="44">
        <f>+D55+F55</f>
        <v>0</v>
      </c>
      <c r="I55" s="44">
        <f>E55+G55</f>
        <v>0</v>
      </c>
      <c r="J55" s="45">
        <f>K55*I55</f>
        <v>0</v>
      </c>
      <c r="K55" s="46">
        <f>$K$13</f>
        <v>0</v>
      </c>
      <c r="L55" s="44">
        <f>I55+J55</f>
        <v>0</v>
      </c>
      <c r="M55" s="47"/>
      <c r="P55" s="3"/>
      <c r="Q55" s="3"/>
      <c r="R55" s="3"/>
      <c r="S55" s="3"/>
      <c r="T55" s="3"/>
    </row>
    <row r="56" spans="1:20" s="1" customFormat="1" ht="15.95" customHeight="1" x14ac:dyDescent="0.25">
      <c r="A56" s="135" t="s">
        <v>74</v>
      </c>
      <c r="B56" s="136"/>
      <c r="C56" s="137"/>
      <c r="D56" s="28"/>
      <c r="E56" s="53"/>
      <c r="F56" s="28"/>
      <c r="G56" s="53"/>
      <c r="H56" s="53"/>
      <c r="I56" s="53"/>
      <c r="J56" s="116"/>
      <c r="K56" s="115"/>
      <c r="L56" s="53"/>
      <c r="M56" s="86">
        <f>SUM(L57:L60)</f>
        <v>0</v>
      </c>
      <c r="N56" s="3"/>
      <c r="O56" s="114"/>
      <c r="P56" s="3"/>
      <c r="Q56" s="3"/>
      <c r="R56" s="3"/>
      <c r="S56" s="3"/>
      <c r="T56" s="3"/>
    </row>
    <row r="57" spans="1:20" s="1" customFormat="1" ht="15.95" customHeight="1" x14ac:dyDescent="0.2">
      <c r="A57" s="138" t="s">
        <v>73</v>
      </c>
      <c r="B57" s="139"/>
      <c r="C57" s="140"/>
      <c r="D57" s="113"/>
      <c r="E57" s="44"/>
      <c r="F57" s="113"/>
      <c r="G57" s="44"/>
      <c r="H57" s="44"/>
      <c r="I57" s="44"/>
      <c r="J57" s="45"/>
      <c r="K57" s="46"/>
      <c r="L57" s="44"/>
      <c r="M57" s="47"/>
      <c r="P57" s="3"/>
      <c r="Q57" s="3"/>
      <c r="R57" s="3"/>
      <c r="S57" s="3"/>
      <c r="T57" s="3"/>
    </row>
    <row r="58" spans="1:20" s="1" customFormat="1" ht="15.95" customHeight="1" x14ac:dyDescent="0.2">
      <c r="A58" s="138" t="s">
        <v>72</v>
      </c>
      <c r="B58" s="139"/>
      <c r="C58" s="140"/>
      <c r="D58" s="113"/>
      <c r="E58" s="44"/>
      <c r="F58" s="113"/>
      <c r="G58" s="44"/>
      <c r="H58" s="44"/>
      <c r="I58" s="44"/>
      <c r="J58" s="45"/>
      <c r="K58" s="46"/>
      <c r="L58" s="44"/>
      <c r="M58" s="47"/>
      <c r="P58" s="3"/>
      <c r="Q58" s="3"/>
      <c r="R58" s="3"/>
      <c r="S58" s="3"/>
      <c r="T58" s="3"/>
    </row>
    <row r="59" spans="1:20" s="1" customFormat="1" ht="15.95" customHeight="1" x14ac:dyDescent="0.2">
      <c r="A59" s="141" t="s">
        <v>71</v>
      </c>
      <c r="B59" s="142">
        <v>45.25</v>
      </c>
      <c r="C59" s="143" t="s">
        <v>23</v>
      </c>
      <c r="D59" s="112"/>
      <c r="E59" s="44">
        <f>D59*B59</f>
        <v>0</v>
      </c>
      <c r="F59" s="112"/>
      <c r="G59" s="44">
        <f>F59*B59</f>
        <v>0</v>
      </c>
      <c r="H59" s="44">
        <f>+D59+F59</f>
        <v>0</v>
      </c>
      <c r="I59" s="44">
        <f>E59+G59</f>
        <v>0</v>
      </c>
      <c r="J59" s="45">
        <f>K59*I59</f>
        <v>0</v>
      </c>
      <c r="K59" s="46">
        <f>$K$13</f>
        <v>0</v>
      </c>
      <c r="L59" s="44">
        <f>I59+J59</f>
        <v>0</v>
      </c>
      <c r="M59" s="47"/>
      <c r="P59" s="3"/>
      <c r="Q59" s="3"/>
      <c r="R59" s="3"/>
      <c r="S59" s="3"/>
      <c r="T59" s="3"/>
    </row>
    <row r="60" spans="1:20" s="1" customFormat="1" ht="15.95" customHeight="1" x14ac:dyDescent="0.2">
      <c r="A60" s="141" t="s">
        <v>70</v>
      </c>
      <c r="B60" s="142">
        <v>10</v>
      </c>
      <c r="C60" s="143" t="s">
        <v>24</v>
      </c>
      <c r="D60" s="112"/>
      <c r="E60" s="44">
        <f>D60*B60</f>
        <v>0</v>
      </c>
      <c r="F60" s="112"/>
      <c r="G60" s="44">
        <f>F60*B60</f>
        <v>0</v>
      </c>
      <c r="H60" s="44">
        <f>+D60+F60</f>
        <v>0</v>
      </c>
      <c r="I60" s="44">
        <f>E60+G60</f>
        <v>0</v>
      </c>
      <c r="J60" s="45">
        <f>K60*I60</f>
        <v>0</v>
      </c>
      <c r="K60" s="46">
        <f>$K$13</f>
        <v>0</v>
      </c>
      <c r="L60" s="44">
        <f>I60+J60</f>
        <v>0</v>
      </c>
      <c r="M60" s="47"/>
      <c r="P60" s="3"/>
      <c r="Q60" s="3"/>
      <c r="R60" s="3"/>
      <c r="S60" s="3"/>
      <c r="T60" s="3"/>
    </row>
    <row r="61" spans="1:20" s="1" customFormat="1" ht="15.75" x14ac:dyDescent="0.25">
      <c r="A61" s="144" t="s">
        <v>69</v>
      </c>
      <c r="B61" s="49"/>
      <c r="C61" s="168"/>
      <c r="D61" s="111"/>
      <c r="E61" s="107"/>
      <c r="F61" s="110"/>
      <c r="G61" s="107"/>
      <c r="H61" s="107"/>
      <c r="I61" s="107"/>
      <c r="J61" s="109"/>
      <c r="K61" s="108"/>
      <c r="L61" s="107"/>
      <c r="M61" s="86">
        <f>SUM(L62:L68)</f>
        <v>0</v>
      </c>
      <c r="R61" s="3"/>
      <c r="S61" s="3"/>
      <c r="T61" s="3"/>
    </row>
    <row r="62" spans="1:20" s="1" customFormat="1" ht="12.75" customHeight="1" x14ac:dyDescent="0.2">
      <c r="A62" s="38" t="s">
        <v>68</v>
      </c>
      <c r="B62" s="39"/>
      <c r="C62" s="127"/>
      <c r="D62" s="43"/>
      <c r="E62" s="44"/>
      <c r="F62" s="43"/>
      <c r="G62" s="44"/>
      <c r="H62" s="44"/>
      <c r="I62" s="44"/>
      <c r="J62" s="106">
        <f t="shared" ref="J62:J68" si="0">K62*I62</f>
        <v>0</v>
      </c>
      <c r="K62" s="105"/>
      <c r="L62" s="44">
        <f t="shared" ref="L62:L68" si="1">I62+J62</f>
        <v>0</v>
      </c>
      <c r="M62" s="47"/>
      <c r="R62" s="3"/>
      <c r="S62" s="3"/>
      <c r="T62" s="3"/>
    </row>
    <row r="63" spans="1:20" s="1" customFormat="1" ht="12.75" customHeight="1" x14ac:dyDescent="0.2">
      <c r="A63" s="38" t="s">
        <v>67</v>
      </c>
      <c r="B63" s="39"/>
      <c r="C63" s="127"/>
      <c r="D63" s="43"/>
      <c r="E63" s="44"/>
      <c r="F63" s="43"/>
      <c r="G63" s="44"/>
      <c r="H63" s="44"/>
      <c r="I63" s="44"/>
      <c r="J63" s="106">
        <f t="shared" si="0"/>
        <v>0</v>
      </c>
      <c r="K63" s="46"/>
      <c r="L63" s="44">
        <f t="shared" si="1"/>
        <v>0</v>
      </c>
      <c r="M63" s="47"/>
      <c r="R63" s="3"/>
      <c r="S63" s="3"/>
      <c r="T63" s="3"/>
    </row>
    <row r="64" spans="1:20" s="1" customFormat="1" ht="12.75" customHeight="1" x14ac:dyDescent="0.2">
      <c r="A64" s="51" t="s">
        <v>120</v>
      </c>
      <c r="B64" s="52">
        <v>1</v>
      </c>
      <c r="C64" s="129" t="s">
        <v>62</v>
      </c>
      <c r="D64" s="29"/>
      <c r="E64" s="44">
        <f t="shared" ref="E64" si="2">D64*B64</f>
        <v>0</v>
      </c>
      <c r="F64" s="29"/>
      <c r="G64" s="44">
        <f t="shared" ref="G64" si="3">F64*B64</f>
        <v>0</v>
      </c>
      <c r="H64" s="44">
        <f t="shared" ref="H64" si="4">+D64+F64</f>
        <v>0</v>
      </c>
      <c r="I64" s="44">
        <f t="shared" ref="I64" si="5">E64+G64</f>
        <v>0</v>
      </c>
      <c r="J64" s="106">
        <f t="shared" si="0"/>
        <v>0</v>
      </c>
      <c r="K64" s="46">
        <f>$K$13</f>
        <v>0</v>
      </c>
      <c r="L64" s="44">
        <f t="shared" si="1"/>
        <v>0</v>
      </c>
      <c r="M64" s="47"/>
      <c r="R64" s="3"/>
      <c r="S64" s="3"/>
      <c r="T64" s="3"/>
    </row>
    <row r="65" spans="1:20" s="1" customFormat="1" ht="12.75" customHeight="1" x14ac:dyDescent="0.2">
      <c r="A65" s="38" t="s">
        <v>66</v>
      </c>
      <c r="B65" s="39"/>
      <c r="C65" s="127"/>
      <c r="D65" s="43"/>
      <c r="E65" s="44"/>
      <c r="F65" s="43"/>
      <c r="G65" s="44"/>
      <c r="H65" s="44"/>
      <c r="I65" s="44"/>
      <c r="J65" s="106">
        <f t="shared" si="0"/>
        <v>0</v>
      </c>
      <c r="K65" s="46"/>
      <c r="L65" s="44">
        <f t="shared" si="1"/>
        <v>0</v>
      </c>
      <c r="M65" s="47"/>
      <c r="R65" s="3"/>
      <c r="S65" s="3"/>
      <c r="T65" s="3"/>
    </row>
    <row r="66" spans="1:20" s="1" customFormat="1" ht="12.75" customHeight="1" x14ac:dyDescent="0.2">
      <c r="A66" s="38" t="s">
        <v>65</v>
      </c>
      <c r="B66" s="39"/>
      <c r="C66" s="127"/>
      <c r="D66" s="43"/>
      <c r="E66" s="44"/>
      <c r="F66" s="43"/>
      <c r="G66" s="44"/>
      <c r="H66" s="44"/>
      <c r="I66" s="44"/>
      <c r="J66" s="106">
        <f t="shared" si="0"/>
        <v>0</v>
      </c>
      <c r="K66" s="46"/>
      <c r="L66" s="44">
        <f t="shared" si="1"/>
        <v>0</v>
      </c>
      <c r="M66" s="47"/>
      <c r="R66" s="3"/>
      <c r="S66" s="3"/>
      <c r="T66" s="3"/>
    </row>
    <row r="67" spans="1:20" s="1" customFormat="1" ht="12.75" customHeight="1" x14ac:dyDescent="0.2">
      <c r="A67" s="38" t="s">
        <v>64</v>
      </c>
      <c r="B67" s="39"/>
      <c r="C67" s="127"/>
      <c r="D67" s="43"/>
      <c r="E67" s="44"/>
      <c r="F67" s="43"/>
      <c r="G67" s="44"/>
      <c r="H67" s="44"/>
      <c r="I67" s="44"/>
      <c r="J67" s="106">
        <f t="shared" si="0"/>
        <v>0</v>
      </c>
      <c r="K67" s="46"/>
      <c r="L67" s="44">
        <f t="shared" si="1"/>
        <v>0</v>
      </c>
      <c r="M67" s="47"/>
      <c r="R67" s="3"/>
      <c r="S67" s="3"/>
      <c r="T67" s="3"/>
    </row>
    <row r="68" spans="1:20" s="1" customFormat="1" ht="12.75" customHeight="1" x14ac:dyDescent="0.2">
      <c r="A68" s="51" t="s">
        <v>63</v>
      </c>
      <c r="B68" s="145">
        <v>4.25</v>
      </c>
      <c r="C68" s="129" t="s">
        <v>23</v>
      </c>
      <c r="D68" s="29"/>
      <c r="E68" s="44">
        <f t="shared" ref="E68" si="6">D68*B68</f>
        <v>0</v>
      </c>
      <c r="F68" s="29"/>
      <c r="G68" s="44">
        <f t="shared" ref="G68" si="7">F68*B68</f>
        <v>0</v>
      </c>
      <c r="H68" s="44">
        <f t="shared" ref="H68" si="8">+D68+F68</f>
        <v>0</v>
      </c>
      <c r="I68" s="44">
        <f t="shared" ref="I68" si="9">E68+G68</f>
        <v>0</v>
      </c>
      <c r="J68" s="106">
        <f t="shared" si="0"/>
        <v>0</v>
      </c>
      <c r="K68" s="46">
        <f>$K$13</f>
        <v>0</v>
      </c>
      <c r="L68" s="44">
        <f t="shared" si="1"/>
        <v>0</v>
      </c>
      <c r="M68" s="47"/>
      <c r="R68" s="3"/>
      <c r="S68" s="3"/>
      <c r="T68" s="3"/>
    </row>
    <row r="69" spans="1:20" s="1" customFormat="1" ht="15.75" x14ac:dyDescent="0.25">
      <c r="A69" s="144" t="s">
        <v>121</v>
      </c>
      <c r="B69" s="49"/>
      <c r="C69" s="168"/>
      <c r="D69" s="111"/>
      <c r="E69" s="107"/>
      <c r="F69" s="110"/>
      <c r="G69" s="107"/>
      <c r="H69" s="107"/>
      <c r="I69" s="107"/>
      <c r="J69" s="109"/>
      <c r="K69" s="108"/>
      <c r="L69" s="107"/>
      <c r="M69" s="86">
        <f>SUM(L70:L77)</f>
        <v>0</v>
      </c>
      <c r="R69" s="3"/>
      <c r="S69" s="3"/>
      <c r="T69" s="3"/>
    </row>
    <row r="70" spans="1:20" s="1" customFormat="1" ht="12.75" customHeight="1" x14ac:dyDescent="0.2">
      <c r="A70" s="38" t="s">
        <v>122</v>
      </c>
      <c r="B70" s="39"/>
      <c r="C70" s="127"/>
      <c r="D70" s="43"/>
      <c r="E70" s="44"/>
      <c r="F70" s="43"/>
      <c r="G70" s="44"/>
      <c r="H70" s="44"/>
      <c r="I70" s="44"/>
      <c r="J70" s="106">
        <f t="shared" ref="J70:J77" si="10">K70*I70</f>
        <v>0</v>
      </c>
      <c r="K70" s="105"/>
      <c r="L70" s="44">
        <f t="shared" ref="L70:L77" si="11">I70+J70</f>
        <v>0</v>
      </c>
      <c r="M70" s="47"/>
      <c r="R70" s="3"/>
      <c r="S70" s="3"/>
      <c r="T70" s="3"/>
    </row>
    <row r="71" spans="1:20" s="1" customFormat="1" ht="12.75" customHeight="1" x14ac:dyDescent="0.2">
      <c r="A71" s="38" t="s">
        <v>123</v>
      </c>
      <c r="B71" s="39"/>
      <c r="C71" s="127"/>
      <c r="D71" s="43"/>
      <c r="E71" s="44"/>
      <c r="F71" s="43"/>
      <c r="G71" s="44"/>
      <c r="H71" s="44"/>
      <c r="I71" s="44"/>
      <c r="J71" s="106">
        <f t="shared" si="10"/>
        <v>0</v>
      </c>
      <c r="K71" s="46"/>
      <c r="L71" s="44">
        <f t="shared" si="11"/>
        <v>0</v>
      </c>
      <c r="M71" s="47"/>
      <c r="R71" s="3"/>
      <c r="S71" s="3"/>
      <c r="T71" s="3"/>
    </row>
    <row r="72" spans="1:20" s="1" customFormat="1" ht="12.75" customHeight="1" x14ac:dyDescent="0.2">
      <c r="A72" s="51" t="s">
        <v>124</v>
      </c>
      <c r="B72" s="52">
        <v>6</v>
      </c>
      <c r="C72" s="129" t="s">
        <v>40</v>
      </c>
      <c r="D72" s="29"/>
      <c r="E72" s="44">
        <f t="shared" ref="E72:E77" si="12">D72*B72</f>
        <v>0</v>
      </c>
      <c r="F72" s="29"/>
      <c r="G72" s="44">
        <f t="shared" ref="G72:G77" si="13">F72*B72</f>
        <v>0</v>
      </c>
      <c r="H72" s="44">
        <f t="shared" ref="H72:H77" si="14">+D72+F72</f>
        <v>0</v>
      </c>
      <c r="I72" s="44">
        <f t="shared" ref="I72:I77" si="15">E72+G72</f>
        <v>0</v>
      </c>
      <c r="J72" s="106">
        <f t="shared" si="10"/>
        <v>0</v>
      </c>
      <c r="K72" s="46">
        <f>$K$13</f>
        <v>0</v>
      </c>
      <c r="L72" s="44">
        <f t="shared" si="11"/>
        <v>0</v>
      </c>
      <c r="M72" s="47"/>
      <c r="R72" s="3"/>
      <c r="S72" s="3"/>
      <c r="T72" s="3"/>
    </row>
    <row r="73" spans="1:20" s="1" customFormat="1" ht="12.75" customHeight="1" x14ac:dyDescent="0.2">
      <c r="A73" s="38" t="s">
        <v>125</v>
      </c>
      <c r="B73" s="39"/>
      <c r="C73" s="127"/>
      <c r="D73" s="43"/>
      <c r="E73" s="44"/>
      <c r="F73" s="43"/>
      <c r="G73" s="44"/>
      <c r="H73" s="44"/>
      <c r="I73" s="44"/>
      <c r="J73" s="106">
        <f t="shared" ref="J73:J74" si="16">K73*I73</f>
        <v>0</v>
      </c>
      <c r="K73" s="46"/>
      <c r="L73" s="44">
        <f t="shared" ref="L73:L74" si="17">I73+J73</f>
        <v>0</v>
      </c>
      <c r="M73" s="47"/>
      <c r="R73" s="3"/>
      <c r="S73" s="3"/>
      <c r="T73" s="3"/>
    </row>
    <row r="74" spans="1:20" s="1" customFormat="1" ht="12.75" customHeight="1" x14ac:dyDescent="0.2">
      <c r="A74" s="51" t="s">
        <v>126</v>
      </c>
      <c r="B74" s="145">
        <v>25</v>
      </c>
      <c r="C74" s="129" t="s">
        <v>24</v>
      </c>
      <c r="D74" s="29"/>
      <c r="E74" s="44">
        <f t="shared" ref="E74" si="18">D74*B74</f>
        <v>0</v>
      </c>
      <c r="F74" s="29"/>
      <c r="G74" s="44">
        <f t="shared" ref="G74" si="19">F74*B74</f>
        <v>0</v>
      </c>
      <c r="H74" s="44">
        <f t="shared" ref="H74" si="20">+D74+F74</f>
        <v>0</v>
      </c>
      <c r="I74" s="44">
        <f t="shared" ref="I74" si="21">E74+G74</f>
        <v>0</v>
      </c>
      <c r="J74" s="106">
        <f t="shared" si="16"/>
        <v>0</v>
      </c>
      <c r="K74" s="46">
        <f>$K$13</f>
        <v>0</v>
      </c>
      <c r="L74" s="44">
        <f t="shared" si="17"/>
        <v>0</v>
      </c>
      <c r="M74" s="47"/>
      <c r="R74" s="3"/>
      <c r="S74" s="3"/>
      <c r="T74" s="3"/>
    </row>
    <row r="75" spans="1:20" s="1" customFormat="1" ht="12.75" customHeight="1" x14ac:dyDescent="0.2">
      <c r="A75" s="38" t="s">
        <v>127</v>
      </c>
      <c r="B75" s="39"/>
      <c r="C75" s="127"/>
      <c r="D75" s="43"/>
      <c r="E75" s="44"/>
      <c r="F75" s="43"/>
      <c r="G75" s="44"/>
      <c r="H75" s="44"/>
      <c r="I75" s="44"/>
      <c r="J75" s="106">
        <f t="shared" si="10"/>
        <v>0</v>
      </c>
      <c r="K75" s="46"/>
      <c r="L75" s="44">
        <f t="shared" si="11"/>
        <v>0</v>
      </c>
      <c r="M75" s="47"/>
      <c r="R75" s="3"/>
      <c r="S75" s="3"/>
      <c r="T75" s="3"/>
    </row>
    <row r="76" spans="1:20" s="1" customFormat="1" ht="12.75" customHeight="1" x14ac:dyDescent="0.2">
      <c r="A76" s="51" t="s">
        <v>128</v>
      </c>
      <c r="B76" s="145">
        <v>8</v>
      </c>
      <c r="C76" s="129" t="s">
        <v>24</v>
      </c>
      <c r="D76" s="29"/>
      <c r="E76" s="44">
        <f t="shared" ref="E76" si="22">D76*B76</f>
        <v>0</v>
      </c>
      <c r="F76" s="29"/>
      <c r="G76" s="44">
        <f t="shared" ref="G76" si="23">F76*B76</f>
        <v>0</v>
      </c>
      <c r="H76" s="44">
        <f t="shared" ref="H76" si="24">+D76+F76</f>
        <v>0</v>
      </c>
      <c r="I76" s="44">
        <f t="shared" ref="I76" si="25">E76+G76</f>
        <v>0</v>
      </c>
      <c r="J76" s="106">
        <f t="shared" ref="J76" si="26">K76*I76</f>
        <v>0</v>
      </c>
      <c r="K76" s="46">
        <f>$K$13</f>
        <v>0</v>
      </c>
      <c r="L76" s="44">
        <f t="shared" ref="L76" si="27">I76+J76</f>
        <v>0</v>
      </c>
      <c r="M76" s="47"/>
      <c r="R76" s="3"/>
      <c r="S76" s="3"/>
      <c r="T76" s="3"/>
    </row>
    <row r="77" spans="1:20" s="1" customFormat="1" ht="12.75" customHeight="1" x14ac:dyDescent="0.2">
      <c r="A77" s="51" t="s">
        <v>129</v>
      </c>
      <c r="B77" s="145">
        <v>5</v>
      </c>
      <c r="C77" s="129" t="s">
        <v>40</v>
      </c>
      <c r="D77" s="29"/>
      <c r="E77" s="44">
        <f t="shared" si="12"/>
        <v>0</v>
      </c>
      <c r="F77" s="29"/>
      <c r="G77" s="44">
        <f t="shared" si="13"/>
        <v>0</v>
      </c>
      <c r="H77" s="44">
        <f t="shared" si="14"/>
        <v>0</v>
      </c>
      <c r="I77" s="44">
        <f t="shared" si="15"/>
        <v>0</v>
      </c>
      <c r="J77" s="106">
        <f t="shared" si="10"/>
        <v>0</v>
      </c>
      <c r="K77" s="46">
        <f>$K$13</f>
        <v>0</v>
      </c>
      <c r="L77" s="44">
        <f t="shared" si="11"/>
        <v>0</v>
      </c>
      <c r="M77" s="47"/>
      <c r="R77" s="3"/>
      <c r="S77" s="3"/>
      <c r="T77" s="3"/>
    </row>
    <row r="78" spans="1:20" s="1" customFormat="1" ht="15.95" customHeight="1" x14ac:dyDescent="0.25">
      <c r="A78" s="135" t="s">
        <v>35</v>
      </c>
      <c r="B78" s="146"/>
      <c r="C78" s="147"/>
      <c r="D78" s="99"/>
      <c r="E78" s="17"/>
      <c r="F78" s="99"/>
      <c r="G78" s="17"/>
      <c r="H78" s="17"/>
      <c r="I78" s="17"/>
      <c r="J78" s="154"/>
      <c r="K78" s="98"/>
      <c r="L78" s="17"/>
      <c r="M78" s="86">
        <f>SUM(L80:L84)</f>
        <v>0</v>
      </c>
    </row>
    <row r="79" spans="1:20" s="89" customFormat="1" ht="15.95" customHeight="1" x14ac:dyDescent="0.2">
      <c r="A79" s="38" t="s">
        <v>61</v>
      </c>
      <c r="B79" s="97"/>
      <c r="C79" s="94"/>
      <c r="D79" s="96"/>
      <c r="E79" s="94"/>
      <c r="F79" s="96"/>
      <c r="G79" s="94"/>
      <c r="H79" s="94"/>
      <c r="I79" s="94"/>
      <c r="J79" s="95"/>
      <c r="K79" s="46"/>
      <c r="L79" s="94"/>
      <c r="M79" s="90"/>
    </row>
    <row r="80" spans="1:20" s="89" customFormat="1" ht="15.95" customHeight="1" x14ac:dyDescent="0.2">
      <c r="A80" s="141" t="s">
        <v>60</v>
      </c>
      <c r="B80" s="148">
        <v>73.95</v>
      </c>
      <c r="C80" s="149" t="s">
        <v>23</v>
      </c>
      <c r="D80" s="162"/>
      <c r="E80" s="93">
        <f>D80*B80</f>
        <v>0</v>
      </c>
      <c r="F80" s="166"/>
      <c r="G80" s="91">
        <f>F80*B80</f>
        <v>0</v>
      </c>
      <c r="H80" s="91">
        <f>+D80+F80</f>
        <v>0</v>
      </c>
      <c r="I80" s="91">
        <f>E80+G80</f>
        <v>0</v>
      </c>
      <c r="J80" s="92">
        <f>K80*I80</f>
        <v>0</v>
      </c>
      <c r="K80" s="46">
        <f>$K$13</f>
        <v>0</v>
      </c>
      <c r="L80" s="91">
        <f>I80+J80</f>
        <v>0</v>
      </c>
      <c r="M80" s="90"/>
    </row>
    <row r="81" spans="1:15" s="89" customFormat="1" ht="15.95" customHeight="1" x14ac:dyDescent="0.2">
      <c r="A81" s="38" t="s">
        <v>59</v>
      </c>
      <c r="B81" s="97"/>
      <c r="C81" s="94"/>
      <c r="D81" s="163"/>
      <c r="E81" s="94"/>
      <c r="F81" s="163"/>
      <c r="G81" s="94"/>
      <c r="H81" s="94"/>
      <c r="I81" s="94"/>
      <c r="J81" s="95"/>
      <c r="K81" s="46"/>
      <c r="L81" s="94"/>
      <c r="M81" s="90"/>
    </row>
    <row r="82" spans="1:15" s="89" customFormat="1" ht="15.95" customHeight="1" x14ac:dyDescent="0.2">
      <c r="A82" s="51" t="s">
        <v>58</v>
      </c>
      <c r="B82" s="148">
        <v>45.25</v>
      </c>
      <c r="C82" s="149" t="s">
        <v>23</v>
      </c>
      <c r="D82" s="162"/>
      <c r="E82" s="93">
        <f>D82*B82</f>
        <v>0</v>
      </c>
      <c r="F82" s="166"/>
      <c r="G82" s="91">
        <f>F82*B82</f>
        <v>0</v>
      </c>
      <c r="H82" s="91">
        <f>+D82+F82</f>
        <v>0</v>
      </c>
      <c r="I82" s="91">
        <f>E82+G82</f>
        <v>0</v>
      </c>
      <c r="J82" s="92">
        <f>K82*I82</f>
        <v>0</v>
      </c>
      <c r="K82" s="46">
        <f>$K$13</f>
        <v>0</v>
      </c>
      <c r="L82" s="91">
        <f>I82+J82</f>
        <v>0</v>
      </c>
      <c r="M82" s="90"/>
    </row>
    <row r="83" spans="1:15" s="89" customFormat="1" ht="15.95" customHeight="1" x14ac:dyDescent="0.2">
      <c r="A83" s="38" t="s">
        <v>57</v>
      </c>
      <c r="B83" s="97"/>
      <c r="C83" s="94"/>
      <c r="D83" s="163"/>
      <c r="E83" s="94"/>
      <c r="F83" s="163"/>
      <c r="G83" s="94"/>
      <c r="H83" s="94"/>
      <c r="I83" s="94"/>
      <c r="J83" s="95"/>
      <c r="K83" s="46"/>
      <c r="L83" s="94"/>
      <c r="M83" s="90"/>
    </row>
    <row r="84" spans="1:15" s="89" customFormat="1" ht="15.95" customHeight="1" x14ac:dyDescent="0.2">
      <c r="A84" s="51" t="s">
        <v>56</v>
      </c>
      <c r="B84" s="148">
        <v>16.149999999999999</v>
      </c>
      <c r="C84" s="149" t="s">
        <v>23</v>
      </c>
      <c r="D84" s="162"/>
      <c r="E84" s="93">
        <f>D84*B84</f>
        <v>0</v>
      </c>
      <c r="F84" s="166"/>
      <c r="G84" s="91">
        <f>F84*B84</f>
        <v>0</v>
      </c>
      <c r="H84" s="91">
        <f>+D84+F84</f>
        <v>0</v>
      </c>
      <c r="I84" s="91">
        <f>E84+G84</f>
        <v>0</v>
      </c>
      <c r="J84" s="92">
        <f>K84*I84</f>
        <v>0</v>
      </c>
      <c r="K84" s="46">
        <f>$K$13</f>
        <v>0</v>
      </c>
      <c r="L84" s="91">
        <f>I84+J84</f>
        <v>0</v>
      </c>
      <c r="M84" s="90"/>
    </row>
    <row r="85" spans="1:15" ht="15.95" customHeight="1" x14ac:dyDescent="0.25">
      <c r="A85" s="135" t="s">
        <v>55</v>
      </c>
      <c r="B85" s="102"/>
      <c r="C85" s="100"/>
      <c r="D85" s="164"/>
      <c r="E85" s="100"/>
      <c r="F85" s="164"/>
      <c r="G85" s="100"/>
      <c r="H85" s="100"/>
      <c r="I85" s="100"/>
      <c r="J85" s="101"/>
      <c r="K85" s="101"/>
      <c r="L85" s="100"/>
      <c r="M85" s="86">
        <f>SUM(L87:L88)</f>
        <v>0</v>
      </c>
    </row>
    <row r="86" spans="1:15" ht="15.95" customHeight="1" x14ac:dyDescent="0.2">
      <c r="A86" s="150" t="s">
        <v>54</v>
      </c>
      <c r="B86" s="151"/>
      <c r="C86" s="152"/>
      <c r="D86" s="165"/>
      <c r="E86" s="153"/>
      <c r="F86" s="165"/>
      <c r="G86" s="153"/>
      <c r="H86" s="153"/>
      <c r="I86" s="153"/>
      <c r="J86" s="155"/>
      <c r="K86" s="104"/>
      <c r="L86" s="153"/>
      <c r="M86" s="90"/>
    </row>
    <row r="87" spans="1:15" ht="15.95" customHeight="1" x14ac:dyDescent="0.2">
      <c r="A87" s="150" t="s">
        <v>130</v>
      </c>
      <c r="B87" s="151"/>
      <c r="C87" s="152"/>
      <c r="D87" s="165"/>
      <c r="E87" s="153"/>
      <c r="F87" s="165"/>
      <c r="G87" s="153"/>
      <c r="H87" s="153"/>
      <c r="I87" s="153"/>
      <c r="J87" s="155"/>
      <c r="K87" s="104"/>
      <c r="L87" s="153"/>
      <c r="M87" s="90"/>
    </row>
    <row r="88" spans="1:15" ht="15.95" customHeight="1" x14ac:dyDescent="0.2">
      <c r="A88" s="51" t="s">
        <v>131</v>
      </c>
      <c r="B88" s="148">
        <v>1.5</v>
      </c>
      <c r="C88" s="149" t="s">
        <v>0</v>
      </c>
      <c r="D88" s="162"/>
      <c r="E88" s="93">
        <f>D88*B88</f>
        <v>0</v>
      </c>
      <c r="F88" s="166"/>
      <c r="G88" s="91">
        <f>F88*B88</f>
        <v>0</v>
      </c>
      <c r="H88" s="91">
        <f>+D88+F88</f>
        <v>0</v>
      </c>
      <c r="I88" s="91">
        <f>E88+G88</f>
        <v>0</v>
      </c>
      <c r="J88" s="92">
        <f>K88*I88</f>
        <v>0</v>
      </c>
      <c r="K88" s="46">
        <f>$K$13</f>
        <v>0</v>
      </c>
      <c r="L88" s="91">
        <f>I88+J88</f>
        <v>0</v>
      </c>
      <c r="M88" s="156"/>
      <c r="O88" s="103"/>
    </row>
    <row r="89" spans="1:15" s="1" customFormat="1" ht="15.95" customHeight="1" x14ac:dyDescent="0.25">
      <c r="A89" s="135" t="s">
        <v>53</v>
      </c>
      <c r="B89" s="146"/>
      <c r="C89" s="147"/>
      <c r="D89" s="99"/>
      <c r="E89" s="17"/>
      <c r="F89" s="99"/>
      <c r="G89" s="17"/>
      <c r="H89" s="17"/>
      <c r="I89" s="17"/>
      <c r="J89" s="154"/>
      <c r="K89" s="98"/>
      <c r="L89" s="17"/>
      <c r="M89" s="86">
        <f>SUM(L90:L99)</f>
        <v>0</v>
      </c>
    </row>
    <row r="90" spans="1:15" s="89" customFormat="1" ht="15.95" customHeight="1" x14ac:dyDescent="0.2">
      <c r="A90" s="38" t="s">
        <v>52</v>
      </c>
      <c r="B90" s="97"/>
      <c r="C90" s="94"/>
      <c r="D90" s="163"/>
      <c r="E90" s="94"/>
      <c r="F90" s="163"/>
      <c r="G90" s="94"/>
      <c r="H90" s="94"/>
      <c r="I90" s="94"/>
      <c r="J90" s="95"/>
      <c r="K90" s="46"/>
      <c r="L90" s="94"/>
      <c r="M90" s="90"/>
    </row>
    <row r="91" spans="1:15" s="89" customFormat="1" ht="15.95" customHeight="1" x14ac:dyDescent="0.2">
      <c r="A91" s="141" t="s">
        <v>51</v>
      </c>
      <c r="B91" s="148">
        <v>2.88</v>
      </c>
      <c r="C91" s="149" t="s">
        <v>23</v>
      </c>
      <c r="D91" s="162"/>
      <c r="E91" s="93">
        <f>D91*B91</f>
        <v>0</v>
      </c>
      <c r="F91" s="166"/>
      <c r="G91" s="91">
        <f>F91*B91</f>
        <v>0</v>
      </c>
      <c r="H91" s="91">
        <f>+D91+F91</f>
        <v>0</v>
      </c>
      <c r="I91" s="91">
        <f>E91+G91</f>
        <v>0</v>
      </c>
      <c r="J91" s="92">
        <f>K91*I91</f>
        <v>0</v>
      </c>
      <c r="K91" s="46">
        <f>$K$13</f>
        <v>0</v>
      </c>
      <c r="L91" s="91">
        <f>I91+J91</f>
        <v>0</v>
      </c>
      <c r="M91" s="90"/>
    </row>
    <row r="92" spans="1:15" s="89" customFormat="1" ht="15.95" customHeight="1" x14ac:dyDescent="0.2">
      <c r="A92" s="38" t="s">
        <v>50</v>
      </c>
      <c r="B92" s="97"/>
      <c r="C92" s="94"/>
      <c r="D92" s="163"/>
      <c r="E92" s="94"/>
      <c r="F92" s="163"/>
      <c r="G92" s="94"/>
      <c r="H92" s="94"/>
      <c r="I92" s="94"/>
      <c r="J92" s="95"/>
      <c r="K92" s="46"/>
      <c r="L92" s="94"/>
      <c r="M92" s="90"/>
    </row>
    <row r="93" spans="1:15" s="89" customFormat="1" ht="15.95" customHeight="1" x14ac:dyDescent="0.2">
      <c r="A93" s="51" t="s">
        <v>49</v>
      </c>
      <c r="B93" s="148">
        <v>95.13</v>
      </c>
      <c r="C93" s="149" t="s">
        <v>23</v>
      </c>
      <c r="D93" s="162"/>
      <c r="E93" s="93">
        <f>D93*B93</f>
        <v>0</v>
      </c>
      <c r="F93" s="166"/>
      <c r="G93" s="91">
        <f>F93*B93</f>
        <v>0</v>
      </c>
      <c r="H93" s="91">
        <f>+D93+F93</f>
        <v>0</v>
      </c>
      <c r="I93" s="91">
        <f>E93+G93</f>
        <v>0</v>
      </c>
      <c r="J93" s="92">
        <f>K93*I93</f>
        <v>0</v>
      </c>
      <c r="K93" s="46">
        <f>$K$13</f>
        <v>0</v>
      </c>
      <c r="L93" s="91">
        <f>I93+J93</f>
        <v>0</v>
      </c>
      <c r="M93" s="90"/>
    </row>
    <row r="94" spans="1:15" s="89" customFormat="1" ht="15.95" customHeight="1" x14ac:dyDescent="0.2">
      <c r="A94" s="38" t="s">
        <v>48</v>
      </c>
      <c r="B94" s="97"/>
      <c r="C94" s="94"/>
      <c r="D94" s="163"/>
      <c r="E94" s="94"/>
      <c r="F94" s="163"/>
      <c r="G94" s="94"/>
      <c r="H94" s="94"/>
      <c r="I94" s="94"/>
      <c r="J94" s="95"/>
      <c r="K94" s="46"/>
      <c r="L94" s="94"/>
      <c r="M94" s="90"/>
    </row>
    <row r="95" spans="1:15" s="89" customFormat="1" ht="15.95" customHeight="1" x14ac:dyDescent="0.2">
      <c r="A95" s="38" t="s">
        <v>47</v>
      </c>
      <c r="B95" s="97"/>
      <c r="C95" s="94"/>
      <c r="D95" s="163"/>
      <c r="E95" s="94"/>
      <c r="F95" s="163"/>
      <c r="G95" s="94"/>
      <c r="H95" s="94"/>
      <c r="I95" s="94"/>
      <c r="J95" s="95"/>
      <c r="K95" s="46"/>
      <c r="L95" s="94"/>
      <c r="M95" s="90"/>
    </row>
    <row r="96" spans="1:15" s="89" customFormat="1" ht="15.95" customHeight="1" x14ac:dyDescent="0.2">
      <c r="A96" s="51" t="s">
        <v>46</v>
      </c>
      <c r="B96" s="148">
        <v>1.8</v>
      </c>
      <c r="C96" s="149" t="s">
        <v>24</v>
      </c>
      <c r="D96" s="162"/>
      <c r="E96" s="93">
        <f>D96*B96</f>
        <v>0</v>
      </c>
      <c r="F96" s="166"/>
      <c r="G96" s="91">
        <f>F96*B96</f>
        <v>0</v>
      </c>
      <c r="H96" s="91">
        <f>+D96+F96</f>
        <v>0</v>
      </c>
      <c r="I96" s="91">
        <f>E96+G96</f>
        <v>0</v>
      </c>
      <c r="J96" s="92">
        <f>K96*I96</f>
        <v>0</v>
      </c>
      <c r="K96" s="46">
        <f>$K$13</f>
        <v>0</v>
      </c>
      <c r="L96" s="91">
        <f>I96+J96</f>
        <v>0</v>
      </c>
      <c r="M96" s="90"/>
    </row>
    <row r="97" spans="1:13" s="89" customFormat="1" ht="15.95" customHeight="1" x14ac:dyDescent="0.2">
      <c r="A97" s="38" t="s">
        <v>45</v>
      </c>
      <c r="B97" s="97"/>
      <c r="C97" s="94"/>
      <c r="D97" s="163"/>
      <c r="E97" s="94"/>
      <c r="F97" s="163"/>
      <c r="G97" s="94"/>
      <c r="H97" s="94"/>
      <c r="I97" s="94"/>
      <c r="J97" s="95"/>
      <c r="K97" s="46"/>
      <c r="L97" s="94"/>
      <c r="M97" s="90"/>
    </row>
    <row r="98" spans="1:13" s="89" customFormat="1" ht="15.95" customHeight="1" x14ac:dyDescent="0.2">
      <c r="A98" s="38" t="s">
        <v>44</v>
      </c>
      <c r="B98" s="97"/>
      <c r="C98" s="94"/>
      <c r="D98" s="163"/>
      <c r="E98" s="94"/>
      <c r="F98" s="163"/>
      <c r="G98" s="94"/>
      <c r="H98" s="94"/>
      <c r="I98" s="94"/>
      <c r="J98" s="95"/>
      <c r="K98" s="46"/>
      <c r="L98" s="94"/>
      <c r="M98" s="90"/>
    </row>
    <row r="99" spans="1:13" s="89" customFormat="1" ht="15.95" customHeight="1" x14ac:dyDescent="0.2">
      <c r="A99" s="51" t="s">
        <v>43</v>
      </c>
      <c r="B99" s="148">
        <v>55.46</v>
      </c>
      <c r="C99" s="149" t="s">
        <v>24</v>
      </c>
      <c r="D99" s="162"/>
      <c r="E99" s="93">
        <f>D99*B99</f>
        <v>0</v>
      </c>
      <c r="F99" s="166"/>
      <c r="G99" s="91">
        <f>F99*B99</f>
        <v>0</v>
      </c>
      <c r="H99" s="91">
        <f>+D99+F99</f>
        <v>0</v>
      </c>
      <c r="I99" s="91">
        <f>E99+G99</f>
        <v>0</v>
      </c>
      <c r="J99" s="92">
        <f>K99*I99</f>
        <v>0</v>
      </c>
      <c r="K99" s="46">
        <f>$K$13</f>
        <v>0</v>
      </c>
      <c r="L99" s="91">
        <f>I99+J99</f>
        <v>0</v>
      </c>
      <c r="M99" s="90"/>
    </row>
    <row r="100" spans="1:13" ht="15.95" customHeight="1" x14ac:dyDescent="0.25">
      <c r="A100" s="73"/>
      <c r="B100" s="72"/>
      <c r="C100" s="71"/>
      <c r="D100" s="69"/>
      <c r="E100" s="87"/>
      <c r="F100" s="88"/>
      <c r="G100" s="87"/>
      <c r="H100" s="181" t="s">
        <v>10</v>
      </c>
      <c r="I100" s="182"/>
      <c r="J100" s="182"/>
      <c r="K100" s="182"/>
      <c r="L100" s="183"/>
      <c r="M100" s="86">
        <f>SUM(M17:M99)</f>
        <v>0</v>
      </c>
    </row>
    <row r="101" spans="1:13" ht="15.95" customHeight="1" x14ac:dyDescent="0.2">
      <c r="A101" s="73"/>
      <c r="B101" s="72"/>
      <c r="C101" s="71"/>
      <c r="D101" s="69"/>
      <c r="E101" s="69"/>
      <c r="F101" s="69"/>
      <c r="G101" s="69"/>
      <c r="H101" s="69"/>
      <c r="I101" s="69"/>
      <c r="J101" s="70"/>
      <c r="K101" s="70"/>
      <c r="L101" s="69"/>
      <c r="M101" s="68"/>
    </row>
    <row r="102" spans="1:13" s="1" customFormat="1" ht="16.5" x14ac:dyDescent="0.25">
      <c r="B102" s="27"/>
      <c r="C102" s="27"/>
      <c r="E102" s="35"/>
      <c r="F102" s="37"/>
      <c r="G102" s="33"/>
      <c r="H102" s="33"/>
      <c r="I102" s="41" t="s">
        <v>27</v>
      </c>
      <c r="J102" s="41"/>
      <c r="K102" s="41"/>
      <c r="L102" s="41"/>
      <c r="M102" s="3"/>
    </row>
    <row r="103" spans="1:13" s="1" customFormat="1" ht="16.5" x14ac:dyDescent="0.25">
      <c r="B103" s="2"/>
      <c r="C103" s="2"/>
      <c r="E103" s="35"/>
      <c r="F103" s="37"/>
      <c r="G103" s="33"/>
      <c r="H103" s="33"/>
      <c r="I103" s="33"/>
      <c r="J103" s="34"/>
      <c r="K103" s="34"/>
      <c r="L103" s="41"/>
      <c r="M103" s="3"/>
    </row>
    <row r="104" spans="1:13" s="1" customFormat="1" ht="16.5" x14ac:dyDescent="0.25">
      <c r="B104" s="2"/>
      <c r="C104" s="2"/>
      <c r="D104" s="25"/>
      <c r="E104" s="25"/>
      <c r="F104" s="25"/>
      <c r="G104" s="33"/>
      <c r="H104" s="33"/>
      <c r="I104" s="33"/>
      <c r="J104" s="34"/>
      <c r="K104" s="34"/>
      <c r="L104" s="25"/>
      <c r="M104" s="30"/>
    </row>
    <row r="105" spans="1:13" s="1" customFormat="1" ht="16.5" x14ac:dyDescent="0.25">
      <c r="B105" s="2"/>
      <c r="C105" s="2"/>
      <c r="D105" s="25"/>
      <c r="E105" s="25"/>
      <c r="F105" s="25"/>
      <c r="G105" s="35"/>
      <c r="H105" s="36"/>
      <c r="I105" s="42" t="s">
        <v>28</v>
      </c>
      <c r="J105" s="42"/>
      <c r="K105" s="42"/>
      <c r="L105" s="25"/>
      <c r="M105" s="30"/>
    </row>
    <row r="106" spans="1:13" s="1" customFormat="1" ht="16.5" x14ac:dyDescent="0.25">
      <c r="B106" s="2"/>
      <c r="C106" s="2"/>
      <c r="D106" s="25"/>
      <c r="E106" s="25"/>
      <c r="F106" s="25"/>
      <c r="G106" s="35"/>
      <c r="H106" s="37"/>
      <c r="I106" s="41" t="s">
        <v>29</v>
      </c>
      <c r="J106" s="41"/>
      <c r="K106" s="41"/>
      <c r="L106" s="25"/>
      <c r="M106" s="30"/>
    </row>
    <row r="107" spans="1:13" s="1" customFormat="1" ht="16.5" x14ac:dyDescent="0.25">
      <c r="B107" s="2"/>
      <c r="C107" s="2"/>
      <c r="D107" s="25"/>
      <c r="E107" s="25"/>
      <c r="F107" s="25"/>
      <c r="G107" s="35"/>
      <c r="H107" s="37"/>
      <c r="I107" s="41" t="s">
        <v>30</v>
      </c>
      <c r="J107" s="41"/>
      <c r="K107" s="41"/>
    </row>
    <row r="108" spans="1:13" ht="15" customHeight="1" x14ac:dyDescent="0.2">
      <c r="A108" s="73"/>
      <c r="B108" s="84"/>
      <c r="C108" s="167"/>
      <c r="D108" s="81"/>
      <c r="E108" s="81"/>
      <c r="F108" s="81"/>
      <c r="G108" s="80"/>
      <c r="H108" s="80"/>
      <c r="I108" s="83"/>
      <c r="J108" s="83"/>
      <c r="K108" s="83"/>
      <c r="L108" s="83"/>
      <c r="M108" s="79"/>
    </row>
    <row r="109" spans="1:13" ht="24" customHeight="1" x14ac:dyDescent="0.2">
      <c r="A109" s="73"/>
      <c r="B109" s="82"/>
      <c r="C109" s="167"/>
      <c r="D109" s="80"/>
      <c r="E109" s="62"/>
      <c r="H109" s="78"/>
      <c r="I109" s="78"/>
      <c r="J109" s="78"/>
      <c r="K109" s="78"/>
      <c r="L109" s="78"/>
      <c r="M109" s="62"/>
    </row>
    <row r="110" spans="1:13" ht="15" customHeight="1" x14ac:dyDescent="0.2">
      <c r="A110" s="73"/>
      <c r="B110" s="72"/>
      <c r="C110" s="71"/>
      <c r="D110" s="69"/>
      <c r="E110" s="62"/>
      <c r="G110" s="79"/>
      <c r="H110" s="77"/>
      <c r="I110" s="77"/>
      <c r="J110" s="77"/>
      <c r="K110" s="77"/>
      <c r="L110" s="77"/>
      <c r="M110" s="62"/>
    </row>
    <row r="111" spans="1:13" ht="15" customHeight="1" x14ac:dyDescent="0.25">
      <c r="A111" s="73"/>
      <c r="B111" s="72"/>
      <c r="C111" s="174"/>
      <c r="D111" s="174"/>
      <c r="E111" s="174"/>
      <c r="F111" s="174"/>
      <c r="G111" s="174"/>
      <c r="H111" s="75"/>
      <c r="I111" s="175"/>
      <c r="J111" s="175"/>
      <c r="K111" s="175"/>
      <c r="L111" s="175"/>
      <c r="M111" s="78"/>
    </row>
    <row r="112" spans="1:13" ht="15" customHeight="1" x14ac:dyDescent="0.2">
      <c r="A112" s="73"/>
      <c r="B112" s="72"/>
      <c r="C112" s="176"/>
      <c r="D112" s="176"/>
      <c r="E112" s="176"/>
      <c r="F112" s="176"/>
      <c r="G112" s="176"/>
      <c r="H112" s="75"/>
      <c r="I112" s="172"/>
      <c r="J112" s="172"/>
      <c r="K112" s="172"/>
      <c r="L112" s="172"/>
      <c r="M112" s="77"/>
    </row>
    <row r="113" spans="1:15" ht="15" customHeight="1" x14ac:dyDescent="0.2">
      <c r="A113" s="73"/>
      <c r="B113" s="72"/>
      <c r="C113" s="176"/>
      <c r="D113" s="176"/>
      <c r="E113" s="176"/>
      <c r="F113" s="176"/>
      <c r="G113" s="176"/>
      <c r="H113" s="75"/>
      <c r="I113" s="176"/>
      <c r="J113" s="176"/>
      <c r="K113" s="176"/>
      <c r="L113" s="176"/>
      <c r="M113" s="76"/>
    </row>
    <row r="114" spans="1:15" ht="15" customHeight="1" x14ac:dyDescent="0.2">
      <c r="A114" s="73"/>
      <c r="B114" s="72"/>
      <c r="C114" s="171"/>
      <c r="D114" s="171"/>
      <c r="E114" s="171"/>
      <c r="F114" s="171"/>
      <c r="G114" s="171"/>
      <c r="H114" s="75"/>
      <c r="I114" s="172"/>
      <c r="J114" s="172"/>
      <c r="K114" s="172"/>
      <c r="L114" s="172"/>
      <c r="M114" s="74"/>
    </row>
    <row r="115" spans="1:15" ht="15" customHeight="1" x14ac:dyDescent="0.2">
      <c r="A115" s="73"/>
      <c r="B115" s="72"/>
      <c r="C115" s="71"/>
      <c r="D115" s="69"/>
      <c r="E115" s="69"/>
      <c r="F115" s="69"/>
      <c r="G115" s="69"/>
      <c r="H115" s="69"/>
      <c r="I115" s="69"/>
      <c r="J115" s="70"/>
      <c r="K115" s="70"/>
      <c r="L115" s="69"/>
      <c r="M115" s="68"/>
    </row>
    <row r="116" spans="1:15" ht="15" customHeight="1" x14ac:dyDescent="0.2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24"/>
      <c r="O116" s="24"/>
    </row>
    <row r="117" spans="1:15" ht="15" customHeight="1" x14ac:dyDescent="0.2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24"/>
      <c r="O117" s="24"/>
    </row>
  </sheetData>
  <sheetProtection algorithmName="SHA-512" hashValue="s82ImxtRWgVUcEPjEG7Nht+h1YZt4vxpFUo1xxkWJXQbfT2cNMrtO4ADaUY6bJwdk24vNKlDGdJhZlu8SiU1Aw==" saltValue="vEhkuq+skvTdVsuN6d9J/w==" spinCount="100000" sheet="1" objects="1" scenarios="1"/>
  <mergeCells count="31">
    <mergeCell ref="M14:M16"/>
    <mergeCell ref="D15:D16"/>
    <mergeCell ref="E15:E16"/>
    <mergeCell ref="F15:F16"/>
    <mergeCell ref="F14:G14"/>
    <mergeCell ref="H14:H16"/>
    <mergeCell ref="I14:I16"/>
    <mergeCell ref="J14:K14"/>
    <mergeCell ref="L14:L16"/>
    <mergeCell ref="A12:E12"/>
    <mergeCell ref="A13:E13"/>
    <mergeCell ref="A14:A16"/>
    <mergeCell ref="B14:B16"/>
    <mergeCell ref="C14:C16"/>
    <mergeCell ref="D14:E14"/>
    <mergeCell ref="A1:C5"/>
    <mergeCell ref="C114:G114"/>
    <mergeCell ref="I114:L114"/>
    <mergeCell ref="A116:M116"/>
    <mergeCell ref="A117:M117"/>
    <mergeCell ref="C111:G111"/>
    <mergeCell ref="I111:L111"/>
    <mergeCell ref="C112:G112"/>
    <mergeCell ref="I112:L112"/>
    <mergeCell ref="C113:G113"/>
    <mergeCell ref="G15:G16"/>
    <mergeCell ref="J15:J16"/>
    <mergeCell ref="K15:K16"/>
    <mergeCell ref="I113:L113"/>
    <mergeCell ref="H100:L100"/>
    <mergeCell ref="A10:M11"/>
  </mergeCells>
  <printOptions horizontalCentered="1"/>
  <pageMargins left="0.23622047244094491" right="0.23622047244094491" top="0.35433070866141736" bottom="0.55118110236220474" header="0.31496062992125984" footer="0.31496062992125984"/>
  <pageSetup paperSize="9" scale="54" fitToHeight="0" orientation="landscape" r:id="rId1"/>
  <headerFooter alignWithMargins="0">
    <oddFooter>&amp;C&amp;8Inst. Fed. de Educ., Ciência e Tecnol. Sul-rio-grandense
Rua Gonçalves Chaves n° 3218 – CEP 96015-560 – Pelotas/RS – Tel.: (53) 3026.6211&amp;RPagina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J54"/>
  <sheetViews>
    <sheetView showZeros="0" zoomScale="95" zoomScaleNormal="95" zoomScaleSheetLayoutView="100" workbookViewId="0">
      <pane xSplit="1" topLeftCell="B1" activePane="topRight" state="frozen"/>
      <selection pane="topRight" activeCell="I29" sqref="I29"/>
    </sheetView>
  </sheetViews>
  <sheetFormatPr defaultRowHeight="12.75" x14ac:dyDescent="0.2"/>
  <cols>
    <col min="1" max="1" width="77" style="5" customWidth="1"/>
    <col min="2" max="2" width="21.28515625" style="5" bestFit="1" customWidth="1"/>
    <col min="3" max="3" width="9.7109375" style="22" bestFit="1" customWidth="1"/>
    <col min="4" max="4" width="25" style="5" bestFit="1" customWidth="1"/>
    <col min="5" max="5" width="9.140625" style="5"/>
    <col min="6" max="6" width="20.5703125" style="5" customWidth="1"/>
    <col min="7" max="16384" width="9.140625" style="5"/>
  </cols>
  <sheetData>
    <row r="1" spans="1:10" s="11" customFormat="1" x14ac:dyDescent="0.2">
      <c r="A1" s="170" t="s">
        <v>26</v>
      </c>
      <c r="B1" s="170"/>
      <c r="C1" s="170"/>
    </row>
    <row r="2" spans="1:10" s="11" customFormat="1" x14ac:dyDescent="0.2">
      <c r="A2" s="170"/>
      <c r="B2" s="170"/>
      <c r="C2" s="170"/>
    </row>
    <row r="3" spans="1:10" s="11" customFormat="1" x14ac:dyDescent="0.2">
      <c r="A3" s="170"/>
      <c r="B3" s="170"/>
      <c r="C3" s="170"/>
    </row>
    <row r="4" spans="1:10" s="11" customFormat="1" x14ac:dyDescent="0.2">
      <c r="A4" s="170"/>
      <c r="B4" s="170"/>
      <c r="C4" s="170"/>
      <c r="D4" s="12"/>
      <c r="E4" s="12"/>
    </row>
    <row r="5" spans="1:10" s="11" customFormat="1" ht="12.75" customHeight="1" x14ac:dyDescent="0.2">
      <c r="A5" s="170"/>
      <c r="B5" s="170"/>
      <c r="C5" s="170"/>
      <c r="D5" s="13"/>
      <c r="E5" s="13"/>
    </row>
    <row r="6" spans="1:10" s="14" customFormat="1" x14ac:dyDescent="0.2">
      <c r="A6" s="31" t="s">
        <v>25</v>
      </c>
      <c r="C6" s="20"/>
      <c r="D6" s="13"/>
      <c r="E6" s="13"/>
      <c r="I6" s="32"/>
      <c r="J6" s="32"/>
    </row>
    <row r="7" spans="1:10" s="14" customFormat="1" x14ac:dyDescent="0.2">
      <c r="A7" s="31" t="s">
        <v>25</v>
      </c>
      <c r="C7" s="20"/>
      <c r="D7" s="13"/>
      <c r="E7" s="13"/>
      <c r="I7" s="32"/>
      <c r="J7" s="32"/>
    </row>
    <row r="8" spans="1:10" s="14" customFormat="1" x14ac:dyDescent="0.2">
      <c r="A8" s="31" t="s">
        <v>25</v>
      </c>
      <c r="C8" s="20"/>
      <c r="D8" s="13"/>
      <c r="E8" s="13"/>
      <c r="I8" s="32"/>
      <c r="J8" s="32"/>
    </row>
    <row r="9" spans="1:10" s="1" customFormat="1" ht="15" customHeight="1" x14ac:dyDescent="0.2">
      <c r="A9" s="214" t="s">
        <v>42</v>
      </c>
      <c r="B9" s="215"/>
      <c r="C9" s="215"/>
      <c r="D9" s="215"/>
      <c r="E9" s="215"/>
      <c r="F9" s="215"/>
      <c r="G9" s="216"/>
      <c r="H9" s="3"/>
      <c r="I9" s="3"/>
      <c r="J9" s="3"/>
    </row>
    <row r="10" spans="1:10" s="1" customFormat="1" ht="15" customHeight="1" x14ac:dyDescent="0.2">
      <c r="A10" s="217"/>
      <c r="B10" s="218"/>
      <c r="C10" s="218"/>
      <c r="D10" s="218"/>
      <c r="E10" s="218"/>
      <c r="F10" s="218"/>
      <c r="G10" s="219"/>
      <c r="H10" s="3"/>
      <c r="I10" s="3"/>
      <c r="J10" s="3"/>
    </row>
    <row r="11" spans="1:10" s="1" customFormat="1" ht="15" customHeight="1" x14ac:dyDescent="0.2">
      <c r="A11" s="56" t="s">
        <v>134</v>
      </c>
      <c r="B11" s="57" t="s">
        <v>112</v>
      </c>
      <c r="C11" s="58"/>
      <c r="D11" s="58"/>
      <c r="E11" s="58"/>
      <c r="F11" s="58"/>
      <c r="G11" s="59"/>
      <c r="H11" s="3"/>
      <c r="I11" s="3"/>
      <c r="J11" s="3"/>
    </row>
    <row r="12" spans="1:10" s="11" customFormat="1" ht="15.75" customHeight="1" x14ac:dyDescent="0.2">
      <c r="A12" s="57" t="s">
        <v>41</v>
      </c>
      <c r="B12" s="57" t="s">
        <v>135</v>
      </c>
      <c r="C12" s="58"/>
      <c r="D12" s="58"/>
      <c r="E12" s="59"/>
      <c r="F12" s="60"/>
      <c r="G12" s="61"/>
    </row>
    <row r="13" spans="1:10" s="11" customFormat="1" ht="6.75" customHeight="1" x14ac:dyDescent="0.2">
      <c r="A13" s="169"/>
      <c r="B13" s="57"/>
      <c r="C13" s="58"/>
      <c r="D13" s="58"/>
      <c r="E13" s="59"/>
      <c r="F13" s="60"/>
      <c r="G13" s="61"/>
    </row>
    <row r="14" spans="1:10" s="11" customFormat="1" ht="15" customHeight="1" x14ac:dyDescent="0.2">
      <c r="A14" s="212" t="s">
        <v>18</v>
      </c>
      <c r="B14" s="210" t="s">
        <v>22</v>
      </c>
      <c r="C14" s="211"/>
      <c r="D14" s="210" t="s">
        <v>132</v>
      </c>
      <c r="E14" s="211"/>
      <c r="F14" s="210" t="s">
        <v>19</v>
      </c>
      <c r="G14" s="211"/>
    </row>
    <row r="15" spans="1:10" s="11" customFormat="1" x14ac:dyDescent="0.2">
      <c r="A15" s="213"/>
      <c r="B15" s="6" t="s">
        <v>20</v>
      </c>
      <c r="C15" s="21" t="s">
        <v>9</v>
      </c>
      <c r="D15" s="6" t="s">
        <v>20</v>
      </c>
      <c r="E15" s="21" t="s">
        <v>9</v>
      </c>
      <c r="F15" s="6" t="s">
        <v>20</v>
      </c>
      <c r="G15" s="21" t="s">
        <v>9</v>
      </c>
    </row>
    <row r="16" spans="1:10" s="11" customFormat="1" ht="25.5" customHeight="1" x14ac:dyDescent="0.2">
      <c r="A16" s="7" t="s">
        <v>32</v>
      </c>
      <c r="B16" s="54">
        <f>C16*$F16</f>
        <v>0</v>
      </c>
      <c r="C16" s="16">
        <v>0.9</v>
      </c>
      <c r="D16" s="54">
        <f>E16*$F16</f>
        <v>0</v>
      </c>
      <c r="E16" s="16">
        <v>0.1</v>
      </c>
      <c r="F16" s="8">
        <f>'Orçamento REFORÇO ESTRUTURAL'!M17</f>
        <v>0</v>
      </c>
      <c r="G16" s="16">
        <f>C16+E16</f>
        <v>1</v>
      </c>
    </row>
    <row r="17" spans="1:7" s="11" customFormat="1" ht="25.5" customHeight="1" x14ac:dyDescent="0.2">
      <c r="A17" s="7" t="s">
        <v>36</v>
      </c>
      <c r="B17" s="54">
        <f t="shared" ref="B17:B25" si="0">C17*$F17</f>
        <v>0</v>
      </c>
      <c r="C17" s="16">
        <v>1</v>
      </c>
      <c r="D17" s="54">
        <f t="shared" ref="D17:D25" si="1">E17*$F17</f>
        <v>0</v>
      </c>
      <c r="E17" s="16">
        <v>0</v>
      </c>
      <c r="F17" s="8">
        <f>'Orçamento REFORÇO ESTRUTURAL'!M33</f>
        <v>0</v>
      </c>
      <c r="G17" s="16">
        <f t="shared" ref="G17:G26" si="2">C17+E17</f>
        <v>1</v>
      </c>
    </row>
    <row r="18" spans="1:7" s="11" customFormat="1" ht="25.5" customHeight="1" x14ac:dyDescent="0.2">
      <c r="A18" s="7" t="s">
        <v>37</v>
      </c>
      <c r="B18" s="54">
        <f t="shared" si="0"/>
        <v>0</v>
      </c>
      <c r="C18" s="16">
        <v>1</v>
      </c>
      <c r="D18" s="54">
        <f t="shared" si="1"/>
        <v>0</v>
      </c>
      <c r="E18" s="16"/>
      <c r="F18" s="8">
        <f>'Orçamento REFORÇO ESTRUTURAL'!M38</f>
        <v>0</v>
      </c>
      <c r="G18" s="16">
        <f t="shared" si="2"/>
        <v>1</v>
      </c>
    </row>
    <row r="19" spans="1:7" s="11" customFormat="1" ht="25.5" customHeight="1" x14ac:dyDescent="0.2">
      <c r="A19" s="7" t="s">
        <v>104</v>
      </c>
      <c r="B19" s="54">
        <f>C19*$F19</f>
        <v>0</v>
      </c>
      <c r="C19" s="16">
        <v>0.5</v>
      </c>
      <c r="D19" s="54">
        <f>E19*$F19</f>
        <v>0</v>
      </c>
      <c r="E19" s="16">
        <v>0.5</v>
      </c>
      <c r="F19" s="8">
        <f>'Orçamento REFORÇO ESTRUTURAL'!M50</f>
        <v>0</v>
      </c>
      <c r="G19" s="16">
        <f>C19+E19</f>
        <v>1</v>
      </c>
    </row>
    <row r="20" spans="1:7" s="11" customFormat="1" ht="25.5" customHeight="1" x14ac:dyDescent="0.2">
      <c r="A20" s="7" t="s">
        <v>105</v>
      </c>
      <c r="B20" s="54">
        <f>C20*$F20</f>
        <v>0</v>
      </c>
      <c r="C20" s="16"/>
      <c r="D20" s="54">
        <f>E20*$F20</f>
        <v>0</v>
      </c>
      <c r="E20" s="16">
        <v>1</v>
      </c>
      <c r="F20" s="8">
        <f>'Orçamento REFORÇO ESTRUTURAL'!M56</f>
        <v>0</v>
      </c>
      <c r="G20" s="16">
        <f t="shared" ref="G20" si="3">C20+E20</f>
        <v>1</v>
      </c>
    </row>
    <row r="21" spans="1:7" s="11" customFormat="1" ht="25.5" customHeight="1" x14ac:dyDescent="0.2">
      <c r="A21" s="7" t="s">
        <v>106</v>
      </c>
      <c r="B21" s="54">
        <f>C21*$F21</f>
        <v>0</v>
      </c>
      <c r="C21" s="16"/>
      <c r="D21" s="54">
        <f>E21*$F21</f>
        <v>0</v>
      </c>
      <c r="E21" s="16">
        <v>1</v>
      </c>
      <c r="F21" s="8">
        <f>'Orçamento REFORÇO ESTRUTURAL'!M61</f>
        <v>0</v>
      </c>
      <c r="G21" s="16">
        <f t="shared" ref="G21" si="4">C21+E21</f>
        <v>1</v>
      </c>
    </row>
    <row r="22" spans="1:7" s="11" customFormat="1" ht="25.5" customHeight="1" x14ac:dyDescent="0.2">
      <c r="A22" s="7" t="s">
        <v>133</v>
      </c>
      <c r="B22" s="54">
        <f t="shared" ref="B22" si="5">C22*$F22</f>
        <v>0</v>
      </c>
      <c r="C22" s="16"/>
      <c r="D22" s="54">
        <f t="shared" ref="D22" si="6">E22*$F22</f>
        <v>0</v>
      </c>
      <c r="E22" s="16">
        <v>1</v>
      </c>
      <c r="F22" s="8">
        <f>'Orçamento REFORÇO ESTRUTURAL'!M69</f>
        <v>0</v>
      </c>
      <c r="G22" s="16">
        <f t="shared" ref="G22" si="7">C22+E22</f>
        <v>1</v>
      </c>
    </row>
    <row r="23" spans="1:7" s="11" customFormat="1" ht="25.5" customHeight="1" x14ac:dyDescent="0.2">
      <c r="A23" s="7" t="s">
        <v>38</v>
      </c>
      <c r="B23" s="54">
        <f t="shared" si="0"/>
        <v>0</v>
      </c>
      <c r="C23" s="16"/>
      <c r="D23" s="54">
        <f t="shared" si="1"/>
        <v>0</v>
      </c>
      <c r="E23" s="16">
        <v>1</v>
      </c>
      <c r="F23" s="8">
        <f>'Orçamento REFORÇO ESTRUTURAL'!M78</f>
        <v>0</v>
      </c>
      <c r="G23" s="16">
        <f t="shared" si="2"/>
        <v>1</v>
      </c>
    </row>
    <row r="24" spans="1:7" s="11" customFormat="1" ht="25.5" customHeight="1" x14ac:dyDescent="0.2">
      <c r="A24" s="7" t="s">
        <v>39</v>
      </c>
      <c r="B24" s="54">
        <f t="shared" ref="B24" si="8">C24*$F24</f>
        <v>0</v>
      </c>
      <c r="C24" s="16">
        <v>0.66</v>
      </c>
      <c r="D24" s="54">
        <f t="shared" ref="D24" si="9">E24*$F24</f>
        <v>0</v>
      </c>
      <c r="E24" s="16">
        <v>0.34</v>
      </c>
      <c r="F24" s="8">
        <f>'Orçamento REFORÇO ESTRUTURAL'!M85</f>
        <v>0</v>
      </c>
      <c r="G24" s="16">
        <f t="shared" ref="G24" si="10">C24+E24</f>
        <v>1</v>
      </c>
    </row>
    <row r="25" spans="1:7" s="11" customFormat="1" ht="25.5" customHeight="1" x14ac:dyDescent="0.2">
      <c r="A25" s="7" t="s">
        <v>107</v>
      </c>
      <c r="B25" s="54">
        <f t="shared" si="0"/>
        <v>0</v>
      </c>
      <c r="C25" s="16">
        <v>0.9</v>
      </c>
      <c r="D25" s="54">
        <f t="shared" si="1"/>
        <v>0</v>
      </c>
      <c r="E25" s="16">
        <v>0.1</v>
      </c>
      <c r="F25" s="8">
        <f>'Orçamento REFORÇO ESTRUTURAL'!M89</f>
        <v>0</v>
      </c>
      <c r="G25" s="16">
        <f t="shared" si="2"/>
        <v>1</v>
      </c>
    </row>
    <row r="26" spans="1:7" s="11" customFormat="1" ht="25.5" customHeight="1" x14ac:dyDescent="0.2">
      <c r="A26" s="9" t="s">
        <v>21</v>
      </c>
      <c r="B26" s="10">
        <f>SUM(B16:B25)</f>
        <v>0</v>
      </c>
      <c r="C26" s="50" t="e">
        <f>B26/$F$26</f>
        <v>#DIV/0!</v>
      </c>
      <c r="D26" s="10">
        <f>SUM(D16:D25)</f>
        <v>0</v>
      </c>
      <c r="E26" s="55" t="e">
        <f>D26/$F$26</f>
        <v>#DIV/0!</v>
      </c>
      <c r="F26" s="10">
        <f>SUM(F16:F25)</f>
        <v>0</v>
      </c>
      <c r="G26" s="16" t="e">
        <f t="shared" si="2"/>
        <v>#DIV/0!</v>
      </c>
    </row>
    <row r="27" spans="1:7" s="11" customFormat="1" ht="12.75" customHeight="1" x14ac:dyDescent="0.2">
      <c r="C27" s="19"/>
    </row>
    <row r="28" spans="1:7" s="11" customFormat="1" ht="12.75" customHeight="1" x14ac:dyDescent="0.2">
      <c r="C28" s="19"/>
    </row>
    <row r="29" spans="1:7" s="11" customFormat="1" ht="15" customHeight="1" x14ac:dyDescent="0.25">
      <c r="B29" s="33"/>
      <c r="C29" s="33"/>
      <c r="D29" s="41" t="s">
        <v>27</v>
      </c>
      <c r="E29" s="41"/>
      <c r="F29" s="41"/>
    </row>
    <row r="30" spans="1:7" s="11" customFormat="1" ht="15" customHeight="1" x14ac:dyDescent="0.25">
      <c r="B30" s="33"/>
      <c r="C30" s="33"/>
      <c r="D30" s="33"/>
      <c r="E30" s="34"/>
      <c r="F30" s="34"/>
    </row>
    <row r="31" spans="1:7" s="11" customFormat="1" ht="15" customHeight="1" x14ac:dyDescent="0.25">
      <c r="B31" s="33"/>
      <c r="C31" s="33"/>
      <c r="D31" s="33"/>
      <c r="E31" s="34"/>
      <c r="F31" s="34"/>
    </row>
    <row r="32" spans="1:7" s="11" customFormat="1" ht="16.5" x14ac:dyDescent="0.25">
      <c r="B32" s="35"/>
      <c r="C32" s="36"/>
      <c r="D32" s="42" t="s">
        <v>28</v>
      </c>
      <c r="E32" s="42"/>
      <c r="F32" s="42"/>
    </row>
    <row r="33" spans="1:6" s="11" customFormat="1" ht="16.5" x14ac:dyDescent="0.25">
      <c r="B33" s="35"/>
      <c r="C33" s="37"/>
      <c r="D33" s="41" t="s">
        <v>29</v>
      </c>
      <c r="E33" s="41"/>
      <c r="F33" s="41"/>
    </row>
    <row r="34" spans="1:6" s="11" customFormat="1" ht="16.5" x14ac:dyDescent="0.25">
      <c r="B34" s="35"/>
      <c r="C34" s="37"/>
      <c r="D34" s="41" t="s">
        <v>30</v>
      </c>
      <c r="E34" s="41"/>
      <c r="F34" s="41"/>
    </row>
    <row r="35" spans="1:6" s="11" customFormat="1" ht="12.75" customHeight="1" x14ac:dyDescent="0.2">
      <c r="A35" s="2"/>
      <c r="B35" s="1"/>
      <c r="C35" s="1"/>
      <c r="D35" s="23"/>
    </row>
    <row r="36" spans="1:6" s="11" customFormat="1" ht="12.75" customHeight="1" x14ac:dyDescent="0.2">
      <c r="A36" s="2"/>
      <c r="B36" s="1"/>
      <c r="C36" s="1"/>
      <c r="D36" s="23"/>
    </row>
    <row r="37" spans="1:6" s="11" customFormat="1" ht="12.75" customHeight="1" x14ac:dyDescent="0.2">
      <c r="A37" s="13"/>
      <c r="B37" s="13"/>
      <c r="C37" s="19"/>
    </row>
    <row r="38" spans="1:6" s="11" customFormat="1" ht="12.75" customHeight="1" x14ac:dyDescent="0.2">
      <c r="A38" s="13"/>
      <c r="B38" s="13"/>
      <c r="C38" s="19"/>
    </row>
    <row r="39" spans="1:6" s="11" customFormat="1" ht="12.75" customHeight="1" x14ac:dyDescent="0.2">
      <c r="A39" s="24"/>
      <c r="B39" s="24"/>
      <c r="C39" s="24"/>
    </row>
    <row r="40" spans="1:6" s="11" customFormat="1" ht="12.75" customHeight="1" x14ac:dyDescent="0.2">
      <c r="A40" s="24"/>
      <c r="B40" s="24"/>
      <c r="C40" s="24"/>
    </row>
    <row r="41" spans="1:6" s="11" customFormat="1" ht="12.75" customHeight="1" x14ac:dyDescent="0.2">
      <c r="A41" s="24"/>
      <c r="B41" s="24"/>
      <c r="C41" s="24"/>
    </row>
    <row r="42" spans="1:6" s="11" customFormat="1" ht="12.75" customHeight="1" x14ac:dyDescent="0.2">
      <c r="A42" s="24"/>
      <c r="B42" s="24"/>
      <c r="C42" s="24"/>
    </row>
    <row r="43" spans="1:6" s="11" customFormat="1" ht="12.75" customHeight="1" x14ac:dyDescent="0.2">
      <c r="C43" s="19"/>
    </row>
    <row r="44" spans="1:6" s="11" customFormat="1" ht="12.75" customHeight="1" x14ac:dyDescent="0.2">
      <c r="C44" s="19"/>
    </row>
    <row r="45" spans="1:6" s="11" customFormat="1" ht="12.75" customHeight="1" x14ac:dyDescent="0.2">
      <c r="C45" s="19"/>
    </row>
    <row r="46" spans="1:6" s="11" customFormat="1" ht="12.75" customHeight="1" x14ac:dyDescent="0.2">
      <c r="C46" s="19"/>
    </row>
    <row r="47" spans="1:6" s="11" customFormat="1" ht="12.75" customHeight="1" x14ac:dyDescent="0.2">
      <c r="C47" s="19"/>
      <c r="D47" s="3"/>
    </row>
    <row r="48" spans="1:6" s="11" customFormat="1" ht="12.75" customHeight="1" x14ac:dyDescent="0.2">
      <c r="C48" s="19"/>
      <c r="D48" s="3"/>
    </row>
    <row r="49" spans="3:4" s="11" customFormat="1" ht="12.75" customHeight="1" x14ac:dyDescent="0.2">
      <c r="C49" s="19"/>
    </row>
    <row r="50" spans="3:4" s="11" customFormat="1" ht="12.75" customHeight="1" x14ac:dyDescent="0.2">
      <c r="C50" s="19"/>
    </row>
    <row r="51" spans="3:4" s="11" customFormat="1" ht="12.75" customHeight="1" x14ac:dyDescent="0.2">
      <c r="C51" s="19"/>
    </row>
    <row r="52" spans="3:4" s="11" customFormat="1" ht="12.75" customHeight="1" x14ac:dyDescent="0.2">
      <c r="C52" s="19"/>
      <c r="D52" s="3"/>
    </row>
    <row r="53" spans="3:4" s="11" customFormat="1" ht="12.75" customHeight="1" x14ac:dyDescent="0.2">
      <c r="C53" s="19"/>
      <c r="D53" s="3"/>
    </row>
    <row r="54" spans="3:4" s="11" customFormat="1" ht="12.75" customHeight="1" x14ac:dyDescent="0.2">
      <c r="C54" s="19"/>
      <c r="D54" s="15"/>
    </row>
  </sheetData>
  <sheetProtection algorithmName="SHA-512" hashValue="E9+tkCv+Qj+E4ZXXT3c14TgObTIGPgcMvIyCjo5d6HBveGnXnt3F1lnB/YW1yyeY7nbJM/awG/jgfbSxXQ0LWw==" saltValue="/W3Lwapx/csGUSL/j6hb1Q==" spinCount="100000" sheet="1" objects="1" scenarios="1"/>
  <mergeCells count="6">
    <mergeCell ref="F14:G14"/>
    <mergeCell ref="A1:C5"/>
    <mergeCell ref="A14:A15"/>
    <mergeCell ref="B14:C14"/>
    <mergeCell ref="D14:E14"/>
    <mergeCell ref="A9:G10"/>
  </mergeCells>
  <phoneticPr fontId="13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5</vt:i4>
      </vt:variant>
    </vt:vector>
  </HeadingPairs>
  <TitlesOfParts>
    <vt:vector size="7" baseType="lpstr">
      <vt:lpstr>Orçamento REFORÇO ESTRUTURAL</vt:lpstr>
      <vt:lpstr>Cronograma</vt:lpstr>
      <vt:lpstr>Cronograma!Area_de_impressao</vt:lpstr>
      <vt:lpstr>'Orçamento REFORÇO ESTRUTURAL'!Area_de_impressao</vt:lpstr>
      <vt:lpstr>'Orçamento REFORÇO ESTRUTURAL'!Print_Area</vt:lpstr>
      <vt:lpstr>'Orçamento REFORÇO ESTRUTURAL'!Print_Titles</vt:lpstr>
      <vt:lpstr>'Orçamento REFORÇO ESTRUTURAL'!Titulos_de_impressao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2021-07-03T21:27:41Z</cp:lastPrinted>
  <dcterms:created xsi:type="dcterms:W3CDTF">2011-11-25T11:08:52Z</dcterms:created>
  <dcterms:modified xsi:type="dcterms:W3CDTF">2023-07-19T17:50:01Z</dcterms:modified>
</cp:coreProperties>
</file>