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DPO\CAMPUS NOVO HAMBURGO\OBRAS\LICITAÇÕES 2020\ADAPTAÇÃO REDE LÓGICA BL. 3 e 4\CD LICITAÇÃO\ANEXO IX - Planilha de orçamento e cronog. EMPRESAS\"/>
    </mc:Choice>
  </mc:AlternateContent>
  <bookViews>
    <workbookView xWindow="0" yWindow="0" windowWidth="20730" windowHeight="11760" tabRatio="874"/>
  </bookViews>
  <sheets>
    <sheet name="Orçamento EMPRESA" sheetId="8" r:id="rId1"/>
    <sheet name="Cronograma" sheetId="16" r:id="rId2"/>
  </sheets>
  <definedNames>
    <definedName name="_xlnm.Print_Area" localSheetId="1">Cronograma!$A$1:$D$56</definedName>
    <definedName name="_xlnm.Print_Area" localSheetId="0">'Orçamento EMPRESA'!$A$1:$N$131</definedName>
    <definedName name="_xlnm.Print_Titles" localSheetId="0">'Orçamento EMPRESA'!$1:$12</definedName>
  </definedNames>
  <calcPr calcId="152511"/>
</workbook>
</file>

<file path=xl/calcChain.xml><?xml version="1.0" encoding="utf-8"?>
<calcChain xmlns="http://schemas.openxmlformats.org/spreadsheetml/2006/main">
  <c r="K16" i="8" l="1"/>
  <c r="K103" i="8"/>
  <c r="K104" i="8"/>
  <c r="K105" i="8"/>
  <c r="K106" i="8"/>
  <c r="K107" i="8"/>
  <c r="K108" i="8"/>
  <c r="K109" i="8"/>
  <c r="K110" i="8"/>
  <c r="K112" i="8"/>
  <c r="K113" i="8"/>
  <c r="K115" i="8"/>
  <c r="K116" i="8"/>
  <c r="K117" i="8"/>
  <c r="K118" i="8"/>
  <c r="K120" i="8"/>
  <c r="K123" i="8"/>
  <c r="K127" i="8"/>
  <c r="K130" i="8"/>
  <c r="K88" i="8"/>
  <c r="K89" i="8"/>
  <c r="K90" i="8"/>
  <c r="K91" i="8"/>
  <c r="K92" i="8"/>
  <c r="K93" i="8"/>
  <c r="K95" i="8"/>
  <c r="K96" i="8"/>
  <c r="K98" i="8"/>
  <c r="K99" i="8"/>
  <c r="K100" i="8"/>
  <c r="K101" i="8"/>
  <c r="K102" i="8"/>
  <c r="K83" i="8"/>
  <c r="K84" i="8"/>
  <c r="K82" i="8"/>
  <c r="K81" i="8"/>
  <c r="K80" i="8"/>
  <c r="K79" i="8"/>
  <c r="K78" i="8"/>
  <c r="K77" i="8"/>
  <c r="K76" i="8"/>
  <c r="K75" i="8"/>
  <c r="K73" i="8"/>
  <c r="K72" i="8"/>
  <c r="K71" i="8"/>
  <c r="K69" i="8"/>
  <c r="K68" i="8"/>
  <c r="K67" i="8"/>
  <c r="K66" i="8"/>
  <c r="K64" i="8"/>
  <c r="K63" i="8"/>
  <c r="K61" i="8"/>
  <c r="K60" i="8"/>
  <c r="K59" i="8"/>
  <c r="K58" i="8"/>
  <c r="K57" i="8"/>
  <c r="K56" i="8"/>
  <c r="K55" i="8"/>
  <c r="K54" i="8"/>
  <c r="K53" i="8"/>
  <c r="K52" i="8"/>
  <c r="K51" i="8"/>
  <c r="K50" i="8"/>
  <c r="K49" i="8"/>
  <c r="K47" i="8"/>
  <c r="K46" i="8"/>
  <c r="K45" i="8"/>
  <c r="K44" i="8"/>
  <c r="K43" i="8"/>
  <c r="K39" i="8"/>
  <c r="K38" i="8"/>
  <c r="K35" i="8"/>
  <c r="K34" i="8"/>
  <c r="K31" i="8"/>
  <c r="K29" i="8"/>
  <c r="K27" i="8"/>
  <c r="K26" i="8"/>
  <c r="K23" i="8"/>
  <c r="K20" i="8"/>
  <c r="K17" i="8"/>
  <c r="H130" i="8"/>
  <c r="G130" i="8"/>
  <c r="E130" i="8"/>
  <c r="H127" i="8"/>
  <c r="G127" i="8"/>
  <c r="E127" i="8"/>
  <c r="H123" i="8"/>
  <c r="G123" i="8"/>
  <c r="E123" i="8"/>
  <c r="H120" i="8"/>
  <c r="G120" i="8"/>
  <c r="E120" i="8"/>
  <c r="I120" i="8" s="1"/>
  <c r="J120" i="8" s="1"/>
  <c r="H118" i="8"/>
  <c r="G118" i="8"/>
  <c r="E118" i="8"/>
  <c r="H117" i="8"/>
  <c r="G117" i="8"/>
  <c r="E117" i="8"/>
  <c r="H116" i="8"/>
  <c r="G116" i="8"/>
  <c r="E116" i="8"/>
  <c r="H115" i="8"/>
  <c r="G115" i="8"/>
  <c r="E115" i="8"/>
  <c r="I115" i="8" s="1"/>
  <c r="J115" i="8" s="1"/>
  <c r="H113" i="8"/>
  <c r="G113" i="8"/>
  <c r="E113" i="8"/>
  <c r="H112" i="8"/>
  <c r="G112" i="8"/>
  <c r="E112" i="8"/>
  <c r="H110" i="8"/>
  <c r="G110" i="8"/>
  <c r="E110" i="8"/>
  <c r="H109" i="8"/>
  <c r="G109" i="8"/>
  <c r="E109" i="8"/>
  <c r="I109" i="8" s="1"/>
  <c r="J109" i="8" s="1"/>
  <c r="H108" i="8"/>
  <c r="G108" i="8"/>
  <c r="E108" i="8"/>
  <c r="H107" i="8"/>
  <c r="G107" i="8"/>
  <c r="E107" i="8"/>
  <c r="H106" i="8"/>
  <c r="G106" i="8"/>
  <c r="E106" i="8"/>
  <c r="H105" i="8"/>
  <c r="G105" i="8"/>
  <c r="E105" i="8"/>
  <c r="I105" i="8" s="1"/>
  <c r="J105" i="8" s="1"/>
  <c r="H104" i="8"/>
  <c r="G104" i="8"/>
  <c r="E104" i="8"/>
  <c r="H103" i="8"/>
  <c r="G103" i="8"/>
  <c r="E103" i="8"/>
  <c r="H102" i="8"/>
  <c r="G102" i="8"/>
  <c r="E102" i="8"/>
  <c r="H101" i="8"/>
  <c r="G101" i="8"/>
  <c r="E101" i="8"/>
  <c r="I101" i="8" s="1"/>
  <c r="H100" i="8"/>
  <c r="G100" i="8"/>
  <c r="E100" i="8"/>
  <c r="H99" i="8"/>
  <c r="G99" i="8"/>
  <c r="E99" i="8"/>
  <c r="H98" i="8"/>
  <c r="G98" i="8"/>
  <c r="E98" i="8"/>
  <c r="H96" i="8"/>
  <c r="G96" i="8"/>
  <c r="E96" i="8"/>
  <c r="H95" i="8"/>
  <c r="G95" i="8"/>
  <c r="I95" i="8" s="1"/>
  <c r="J95" i="8" s="1"/>
  <c r="E95" i="8"/>
  <c r="H93" i="8"/>
  <c r="G93" i="8"/>
  <c r="E93" i="8"/>
  <c r="H92" i="8"/>
  <c r="G92" i="8"/>
  <c r="E92" i="8"/>
  <c r="H91" i="8"/>
  <c r="G91" i="8"/>
  <c r="E91" i="8"/>
  <c r="H90" i="8"/>
  <c r="G90" i="8"/>
  <c r="E90" i="8"/>
  <c r="H89" i="8"/>
  <c r="G89" i="8"/>
  <c r="E89" i="8"/>
  <c r="H88" i="8"/>
  <c r="G88" i="8"/>
  <c r="E88" i="8"/>
  <c r="H84" i="8"/>
  <c r="G84" i="8"/>
  <c r="E84" i="8"/>
  <c r="H83" i="8"/>
  <c r="G83" i="8"/>
  <c r="E83" i="8"/>
  <c r="H82" i="8"/>
  <c r="G82" i="8"/>
  <c r="E82" i="8"/>
  <c r="H81" i="8"/>
  <c r="G81" i="8"/>
  <c r="E81" i="8"/>
  <c r="H80" i="8"/>
  <c r="G80" i="8"/>
  <c r="E80" i="8"/>
  <c r="H79" i="8"/>
  <c r="G79" i="8"/>
  <c r="E79" i="8"/>
  <c r="H78" i="8"/>
  <c r="G78" i="8"/>
  <c r="E78" i="8"/>
  <c r="H77" i="8"/>
  <c r="G77" i="8"/>
  <c r="E77" i="8"/>
  <c r="H76" i="8"/>
  <c r="G76" i="8"/>
  <c r="E76" i="8"/>
  <c r="H75" i="8"/>
  <c r="G75" i="8"/>
  <c r="E75" i="8"/>
  <c r="H73" i="8"/>
  <c r="G73" i="8"/>
  <c r="E73" i="8"/>
  <c r="H72" i="8"/>
  <c r="G72" i="8"/>
  <c r="E72" i="8"/>
  <c r="H71" i="8"/>
  <c r="G71" i="8"/>
  <c r="E71" i="8"/>
  <c r="I71" i="8" s="1"/>
  <c r="J71" i="8" s="1"/>
  <c r="H69" i="8"/>
  <c r="G69" i="8"/>
  <c r="E69" i="8"/>
  <c r="H68" i="8"/>
  <c r="G68" i="8"/>
  <c r="E68" i="8"/>
  <c r="I68" i="8" s="1"/>
  <c r="H67" i="8"/>
  <c r="G67" i="8"/>
  <c r="E67" i="8"/>
  <c r="H66" i="8"/>
  <c r="G66" i="8"/>
  <c r="E66" i="8"/>
  <c r="H64" i="8"/>
  <c r="G64" i="8"/>
  <c r="E64" i="8"/>
  <c r="H63" i="8"/>
  <c r="G63" i="8"/>
  <c r="E63" i="8"/>
  <c r="I63" i="8" s="1"/>
  <c r="H61" i="8"/>
  <c r="G61" i="8"/>
  <c r="E61" i="8"/>
  <c r="H60" i="8"/>
  <c r="G60" i="8"/>
  <c r="E60" i="8"/>
  <c r="I60" i="8" s="1"/>
  <c r="J60" i="8" s="1"/>
  <c r="H59" i="8"/>
  <c r="G59" i="8"/>
  <c r="E59" i="8"/>
  <c r="H58" i="8"/>
  <c r="G58" i="8"/>
  <c r="E58" i="8"/>
  <c r="I58" i="8" s="1"/>
  <c r="H57" i="8"/>
  <c r="G57" i="8"/>
  <c r="E57" i="8"/>
  <c r="H56" i="8"/>
  <c r="G56" i="8"/>
  <c r="E56" i="8"/>
  <c r="H55" i="8"/>
  <c r="G55" i="8"/>
  <c r="E55" i="8"/>
  <c r="H54" i="8"/>
  <c r="G54" i="8"/>
  <c r="E54" i="8"/>
  <c r="I54" i="8" s="1"/>
  <c r="H53" i="8"/>
  <c r="G53" i="8"/>
  <c r="E53" i="8"/>
  <c r="H52" i="8"/>
  <c r="G52" i="8"/>
  <c r="E52" i="8"/>
  <c r="H51" i="8"/>
  <c r="G51" i="8"/>
  <c r="E51" i="8"/>
  <c r="H50" i="8"/>
  <c r="G50" i="8"/>
  <c r="E50" i="8"/>
  <c r="I50" i="8" s="1"/>
  <c r="H49" i="8"/>
  <c r="G49" i="8"/>
  <c r="E49" i="8"/>
  <c r="H47" i="8"/>
  <c r="G47" i="8"/>
  <c r="E47" i="8"/>
  <c r="H46" i="8"/>
  <c r="G46" i="8"/>
  <c r="E46" i="8"/>
  <c r="I46" i="8" s="1"/>
  <c r="J46" i="8" s="1"/>
  <c r="H45" i="8"/>
  <c r="G45" i="8"/>
  <c r="E45" i="8"/>
  <c r="H44" i="8"/>
  <c r="G44" i="8"/>
  <c r="E44" i="8"/>
  <c r="H43" i="8"/>
  <c r="G43" i="8"/>
  <c r="E43" i="8"/>
  <c r="I43" i="8" s="1"/>
  <c r="J43" i="8" s="1"/>
  <c r="H39" i="8"/>
  <c r="G39" i="8"/>
  <c r="E39" i="8"/>
  <c r="H38" i="8"/>
  <c r="G38" i="8"/>
  <c r="E38" i="8"/>
  <c r="H35" i="8"/>
  <c r="G35" i="8"/>
  <c r="I35" i="8" s="1"/>
  <c r="H34" i="8"/>
  <c r="G34" i="8"/>
  <c r="E34" i="8"/>
  <c r="H31" i="8"/>
  <c r="G31" i="8"/>
  <c r="E31" i="8"/>
  <c r="H29" i="8"/>
  <c r="G29" i="8"/>
  <c r="E29" i="8"/>
  <c r="I29" i="8" s="1"/>
  <c r="H27" i="8"/>
  <c r="G27" i="8"/>
  <c r="E27" i="8"/>
  <c r="H26" i="8"/>
  <c r="G26" i="8"/>
  <c r="E26" i="8"/>
  <c r="H23" i="8"/>
  <c r="G23" i="8"/>
  <c r="E23" i="8"/>
  <c r="I23" i="8" s="1"/>
  <c r="J23" i="8" s="1"/>
  <c r="H20" i="8"/>
  <c r="G20" i="8"/>
  <c r="E20" i="8"/>
  <c r="I20" i="8" s="1"/>
  <c r="H17" i="8"/>
  <c r="G17" i="8"/>
  <c r="E17" i="8"/>
  <c r="H16" i="8"/>
  <c r="G16" i="8"/>
  <c r="E16" i="8"/>
  <c r="I69" i="8" l="1"/>
  <c r="J69" i="8" s="1"/>
  <c r="L69" i="8" s="1"/>
  <c r="I64" i="8"/>
  <c r="J64" i="8" s="1"/>
  <c r="I59" i="8"/>
  <c r="J59" i="8" s="1"/>
  <c r="I73" i="8"/>
  <c r="J73" i="8" s="1"/>
  <c r="L73" i="8" s="1"/>
  <c r="I99" i="8"/>
  <c r="J99" i="8" s="1"/>
  <c r="L99" i="8" s="1"/>
  <c r="I96" i="8"/>
  <c r="J96" i="8" s="1"/>
  <c r="L96" i="8" s="1"/>
  <c r="I100" i="8"/>
  <c r="J100" i="8" s="1"/>
  <c r="I90" i="8"/>
  <c r="J90" i="8" s="1"/>
  <c r="I76" i="8"/>
  <c r="J76" i="8" s="1"/>
  <c r="I80" i="8"/>
  <c r="J80" i="8" s="1"/>
  <c r="I82" i="8"/>
  <c r="J82" i="8" s="1"/>
  <c r="L82" i="8" s="1"/>
  <c r="J68" i="8"/>
  <c r="L68" i="8" s="1"/>
  <c r="I53" i="8"/>
  <c r="J53" i="8" s="1"/>
  <c r="L53" i="8" s="1"/>
  <c r="I49" i="8"/>
  <c r="J49" i="8" s="1"/>
  <c r="L49" i="8" s="1"/>
  <c r="I44" i="8"/>
  <c r="J44" i="8" s="1"/>
  <c r="I39" i="8"/>
  <c r="J39" i="8" s="1"/>
  <c r="I27" i="8"/>
  <c r="I17" i="8"/>
  <c r="J17" i="8" s="1"/>
  <c r="L17" i="8" s="1"/>
  <c r="J20" i="8"/>
  <c r="J29" i="8"/>
  <c r="L29" i="8" s="1"/>
  <c r="J50" i="8"/>
  <c r="L50" i="8" s="1"/>
  <c r="J54" i="8"/>
  <c r="L54" i="8" s="1"/>
  <c r="J58" i="8"/>
  <c r="L58" i="8" s="1"/>
  <c r="J63" i="8"/>
  <c r="L63" i="8" s="1"/>
  <c r="J101" i="8"/>
  <c r="L101" i="8" s="1"/>
  <c r="J27" i="8"/>
  <c r="L27" i="8" s="1"/>
  <c r="I57" i="8"/>
  <c r="J57" i="8" s="1"/>
  <c r="I47" i="8"/>
  <c r="J47" i="8" s="1"/>
  <c r="L47" i="8" s="1"/>
  <c r="I52" i="8"/>
  <c r="J52" i="8" s="1"/>
  <c r="J35" i="8"/>
  <c r="L35" i="8" s="1"/>
  <c r="I38" i="8"/>
  <c r="J38" i="8" s="1"/>
  <c r="I45" i="8"/>
  <c r="J45" i="8" s="1"/>
  <c r="L45" i="8" s="1"/>
  <c r="I51" i="8"/>
  <c r="J51" i="8" s="1"/>
  <c r="L51" i="8" s="1"/>
  <c r="I55" i="8"/>
  <c r="J55" i="8" s="1"/>
  <c r="L55" i="8" s="1"/>
  <c r="I61" i="8"/>
  <c r="I67" i="8"/>
  <c r="J67" i="8" s="1"/>
  <c r="L67" i="8" s="1"/>
  <c r="I72" i="8"/>
  <c r="J72" i="8" s="1"/>
  <c r="I75" i="8"/>
  <c r="J75" i="8" s="1"/>
  <c r="L75" i="8" s="1"/>
  <c r="I79" i="8"/>
  <c r="J79" i="8" s="1"/>
  <c r="I84" i="8"/>
  <c r="J84" i="8" s="1"/>
  <c r="I78" i="8"/>
  <c r="J78" i="8" s="1"/>
  <c r="L78" i="8" s="1"/>
  <c r="I83" i="8"/>
  <c r="J83" i="8" s="1"/>
  <c r="I77" i="8"/>
  <c r="J77" i="8" s="1"/>
  <c r="I81" i="8"/>
  <c r="J81" i="8" s="1"/>
  <c r="L81" i="8" s="1"/>
  <c r="I89" i="8"/>
  <c r="J89" i="8" s="1"/>
  <c r="I93" i="8"/>
  <c r="J93" i="8" s="1"/>
  <c r="I88" i="8"/>
  <c r="J88" i="8" s="1"/>
  <c r="I92" i="8"/>
  <c r="J92" i="8" s="1"/>
  <c r="I91" i="8"/>
  <c r="J91" i="8" s="1"/>
  <c r="I98" i="8"/>
  <c r="J98" i="8" s="1"/>
  <c r="I104" i="8"/>
  <c r="J104" i="8" s="1"/>
  <c r="I113" i="8"/>
  <c r="J113" i="8" s="1"/>
  <c r="L113" i="8" s="1"/>
  <c r="I118" i="8"/>
  <c r="J118" i="8" s="1"/>
  <c r="L118" i="8" s="1"/>
  <c r="I130" i="8"/>
  <c r="J130" i="8" s="1"/>
  <c r="I103" i="8"/>
  <c r="J103" i="8" s="1"/>
  <c r="I107" i="8"/>
  <c r="J107" i="8" s="1"/>
  <c r="I112" i="8"/>
  <c r="J112" i="8" s="1"/>
  <c r="L112" i="8" s="1"/>
  <c r="I117" i="8"/>
  <c r="J117" i="8" s="1"/>
  <c r="I127" i="8"/>
  <c r="J127" i="8" s="1"/>
  <c r="I102" i="8"/>
  <c r="J102" i="8" s="1"/>
  <c r="L102" i="8" s="1"/>
  <c r="I106" i="8"/>
  <c r="J106" i="8" s="1"/>
  <c r="L106" i="8" s="1"/>
  <c r="I110" i="8"/>
  <c r="J110" i="8" s="1"/>
  <c r="I116" i="8"/>
  <c r="J116" i="8" s="1"/>
  <c r="I123" i="8"/>
  <c r="J123" i="8" s="1"/>
  <c r="I16" i="8"/>
  <c r="J16" i="8" s="1"/>
  <c r="L16" i="8" s="1"/>
  <c r="I108" i="8"/>
  <c r="J108" i="8" s="1"/>
  <c r="J61" i="8"/>
  <c r="L61" i="8" s="1"/>
  <c r="I26" i="8"/>
  <c r="J26" i="8" s="1"/>
  <c r="I56" i="8"/>
  <c r="J56" i="8" s="1"/>
  <c r="I66" i="8"/>
  <c r="I31" i="8"/>
  <c r="J31" i="8" s="1"/>
  <c r="L31" i="8" s="1"/>
  <c r="I34" i="8"/>
  <c r="J34" i="8" s="1"/>
  <c r="L60" i="8"/>
  <c r="L71" i="8"/>
  <c r="L64" i="8"/>
  <c r="L105" i="8"/>
  <c r="L115" i="8"/>
  <c r="L43" i="8"/>
  <c r="L59" i="8"/>
  <c r="L109" i="8"/>
  <c r="L120" i="8"/>
  <c r="L127" i="8"/>
  <c r="M124" i="8" s="1"/>
  <c r="F21" i="16" s="1"/>
  <c r="L23" i="8"/>
  <c r="L88" i="8"/>
  <c r="L38" i="8"/>
  <c r="L46" i="8"/>
  <c r="L95" i="8"/>
  <c r="L20" i="8"/>
  <c r="L76" i="8" l="1"/>
  <c r="L104" i="8"/>
  <c r="L103" i="8"/>
  <c r="L92" i="8"/>
  <c r="L100" i="8"/>
  <c r="L116" i="8"/>
  <c r="L123" i="8"/>
  <c r="M121" i="8" s="1"/>
  <c r="F20" i="16" s="1"/>
  <c r="L90" i="8"/>
  <c r="L107" i="8"/>
  <c r="L80" i="8"/>
  <c r="L84" i="8"/>
  <c r="L44" i="8"/>
  <c r="L57" i="8"/>
  <c r="L39" i="8"/>
  <c r="L26" i="8"/>
  <c r="M13" i="8" s="1"/>
  <c r="F16" i="16" s="1"/>
  <c r="L34" i="8"/>
  <c r="L56" i="8"/>
  <c r="L52" i="8"/>
  <c r="L72" i="8"/>
  <c r="L77" i="8"/>
  <c r="L79" i="8"/>
  <c r="L83" i="8"/>
  <c r="L91" i="8"/>
  <c r="L98" i="8"/>
  <c r="L89" i="8"/>
  <c r="L93" i="8"/>
  <c r="L130" i="8"/>
  <c r="M128" i="8" s="1"/>
  <c r="F22" i="16" s="1"/>
  <c r="L110" i="8"/>
  <c r="L117" i="8"/>
  <c r="J66" i="8"/>
  <c r="L66" i="8" s="1"/>
  <c r="L108" i="8"/>
  <c r="M32" i="8" l="1"/>
  <c r="F17" i="16" s="1"/>
  <c r="M85" i="8"/>
  <c r="F19" i="16" s="1"/>
  <c r="M40" i="8"/>
  <c r="F18" i="16" s="1"/>
  <c r="M131" i="8" l="1"/>
  <c r="G17" i="16" l="1"/>
  <c r="G18" i="16"/>
  <c r="G19" i="16"/>
  <c r="G20" i="16"/>
  <c r="G21" i="16"/>
  <c r="G22" i="16"/>
  <c r="G16" i="16"/>
  <c r="D17" i="16" l="1"/>
  <c r="B17" i="16"/>
  <c r="D22" i="16"/>
  <c r="B22" i="16"/>
  <c r="D20" i="16"/>
  <c r="B20" i="16"/>
  <c r="D18" i="16"/>
  <c r="B18" i="16"/>
  <c r="B19" i="16" l="1"/>
  <c r="D19" i="16"/>
  <c r="D21" i="16"/>
  <c r="B21" i="16"/>
  <c r="F23" i="16"/>
  <c r="B16" i="16"/>
  <c r="D16" i="16"/>
  <c r="B23" i="16" l="1"/>
  <c r="C23" i="16" s="1"/>
  <c r="D23" i="16"/>
  <c r="E23" i="16" s="1"/>
  <c r="G23" i="16" l="1"/>
</calcChain>
</file>

<file path=xl/sharedStrings.xml><?xml version="1.0" encoding="utf-8"?>
<sst xmlns="http://schemas.openxmlformats.org/spreadsheetml/2006/main" count="265" uniqueCount="176">
  <si>
    <t>21. 1. ADMINISTRAÇÃO DA OBRA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</si>
  <si>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</si>
  <si>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</si>
  <si>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</si>
  <si>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</si>
  <si>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</si>
  <si>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</si>
  <si>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</si>
  <si>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</si>
  <si>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</si>
  <si>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</si>
  <si>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</si>
  <si>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</si>
  <si>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</si>
  <si>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</si>
  <si>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</si>
  <si>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</si>
  <si>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</si>
  <si>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</si>
  <si>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</si>
  <si>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</si>
  <si>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</si>
  <si>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</si>
  <si>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 xml:space="preserve"> 2. SERVIÇOS PRELIMINARES / TÉCNICOS</t>
  </si>
  <si>
    <t>Inst. Fed. de Educ., Ciencia e Tecnol. Sul-rio-grandense</t>
  </si>
  <si>
    <t>CNPJ 10.729.992/0001-46</t>
  </si>
  <si>
    <t xml:space="preserve"> email: dpo@ifsul.edu.br / dpo_cproj@ifsul.edu.br</t>
  </si>
  <si>
    <t>21. 1. 1. DESPESAS COM PESSOAL</t>
  </si>
  <si>
    <t xml:space="preserve"> 2. 5. INSTALAÇÃO DO CANTEIRO DE OBRAS</t>
  </si>
  <si>
    <t xml:space="preserve"> 2. 6. 3. TELA DE POLIETILENO</t>
  </si>
  <si>
    <t>M</t>
  </si>
  <si>
    <t xml:space="preserve">Rua Gonçalves Chaves, 3218, Centro - Pelotas - Fone 53 - 3026-6211 / 3026-6210  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</si>
  <si>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</si>
  <si>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</si>
  <si>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</si>
  <si>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</si>
  <si>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</si>
  <si>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</si>
  <si>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 xml:space="preserve"> 2.  SERVIÇOS PRELIMINARES / TÉCNICOS</t>
  </si>
  <si>
    <t xml:space="preserve"> 2. 6. TAPUMES</t>
  </si>
  <si>
    <t xml:space="preserve"> 2. 7. PLACAS DE IDENTIFICAÇÃO DE EXERCÍCIO PROFISSIONAL EM OBRAS</t>
  </si>
  <si>
    <t xml:space="preserve"> 3. MOVIMENTO DE TERRA</t>
  </si>
  <si>
    <t xml:space="preserve"> 3. 1. ESCAVAÇÕES</t>
  </si>
  <si>
    <t>.1  ESCAVACAO MANUAL DE SOLO DE 1A. ATE 1,50M</t>
  </si>
  <si>
    <t xml:space="preserve"> 3.   MOVIMENTO DE TERRA</t>
  </si>
  <si>
    <t>21.   GERENCIAMENTO DE OBRAS / FISCALIZAÇÃO</t>
  </si>
  <si>
    <t>.2  MOBILIZAÇÃO E DESMOBILIZAÇÃO (FRETES)</t>
  </si>
  <si>
    <t>60 dias</t>
  </si>
  <si>
    <t>DATA</t>
  </si>
  <si>
    <r>
      <t xml:space="preserve">Obra: </t>
    </r>
    <r>
      <rPr>
        <b/>
        <sz val="12"/>
        <color indexed="8"/>
        <rFont val="Arial"/>
        <family val="2"/>
      </rPr>
      <t>ADEQUAÇÕES NA INFRAESTRUTURA DOS BLOCOS 3 e 4</t>
    </r>
  </si>
  <si>
    <r>
      <t>Cliente</t>
    </r>
    <r>
      <rPr>
        <b/>
        <sz val="12"/>
        <color indexed="8"/>
        <rFont val="Arial"/>
        <family val="2"/>
      </rPr>
      <t>: CÂMPUS AVANÇADO NOVO HAMBURGO</t>
    </r>
  </si>
  <si>
    <r>
      <t xml:space="preserve">Endereço: </t>
    </r>
    <r>
      <rPr>
        <b/>
        <sz val="12"/>
        <color indexed="8"/>
        <rFont val="Arial"/>
        <family val="2"/>
      </rPr>
      <t>Rua Pinheiro Machado, 205</t>
    </r>
  </si>
  <si>
    <r>
      <t>Cidade:</t>
    </r>
    <r>
      <rPr>
        <b/>
        <sz val="12"/>
        <color indexed="8"/>
        <rFont val="Arial"/>
        <family val="2"/>
      </rPr>
      <t xml:space="preserve"> Novo Hamburgo - RS</t>
    </r>
  </si>
  <si>
    <t xml:space="preserve"> 2. 5. 1. BARRACÕES</t>
  </si>
  <si>
    <t xml:space="preserve">.1  LOCAÇÃO CONTAINER 2,30x6,00/h=2,50m P/DEPÓSITO S/DIVISÓRIA (para depósito de materiais e almoxarifado)
</t>
  </si>
  <si>
    <t xml:space="preserve">MS    </t>
  </si>
  <si>
    <t xml:space="preserve">UN    </t>
  </si>
  <si>
    <t>z</t>
  </si>
  <si>
    <t>e</t>
  </si>
  <si>
    <t>.1  TAPUME COM TELA DE POLIETILENO, ALTURA 1,20M, INCL. SUPORTE</t>
  </si>
  <si>
    <t xml:space="preserve">M     </t>
  </si>
  <si>
    <t xml:space="preserve"> 2. 7. 2. PLACA DE IDENTIFICAÇÃO - ÓRGÃO CONTRATANTE</t>
  </si>
  <si>
    <t>.1  PLACA DE OBRA-PINTADA/FIXADA ESTRUTURA DE MADEIRA*</t>
  </si>
  <si>
    <t xml:space="preserve">M2    </t>
  </si>
  <si>
    <t xml:space="preserve"> 2.8. DEMOLIÇÕES E REMOÇÕES</t>
  </si>
  <si>
    <t xml:space="preserve"> 2. 8. 7. DEMOLIÇÃO E REMOÇÃO DE PISOS</t>
  </si>
  <si>
    <t>.1  DEMOLIÇÃO DE PISO CIMENTADO</t>
  </si>
  <si>
    <t>.2  REMOCAO E REPOSICAO DE BASALTO IRREGULAR-ARG.CA-AR</t>
  </si>
  <si>
    <t xml:space="preserve"> 2.11. LIMPEZA PERMANENTE DA OBRA</t>
  </si>
  <si>
    <t>.1  LIMPEZA PERMANENTE DA OBRA*</t>
  </si>
  <si>
    <t xml:space="preserve"> 2.12. MÁQUINAS, EQUIPAMENTOS E FERRAMENTAS</t>
  </si>
  <si>
    <t>.1  ANDAIME METÁLICO P/ FACHADA 2-4PAV. REAPROV. 3X - LOCAÇÃO MÊS</t>
  </si>
  <si>
    <t xml:space="preserve">M3    </t>
  </si>
  <si>
    <t>.2 LOCAÇÃO DE CAÇAMBA COLETORA DE 5M³</t>
  </si>
  <si>
    <t xml:space="preserve"> 3. 2. ATERROS</t>
  </si>
  <si>
    <t xml:space="preserve"> 3. 2. 2. REATERRO E COMPACTAÇÃO MANUAL DE VALAS</t>
  </si>
  <si>
    <t>.1  REATERRO MANUAL DE VALAS COM MATERAIL LOCAL</t>
  </si>
  <si>
    <t>.2  REATERRO MANUAL DE VALAS COM AREIA</t>
  </si>
  <si>
    <t>10. INSTALAÇÕES ELÉTRICAS</t>
  </si>
  <si>
    <t>10. 1. INSTALAÇÕES DE BAIXA TENSÃO</t>
  </si>
  <si>
    <t xml:space="preserve"> 10. 1. 3. CONDUTORES</t>
  </si>
  <si>
    <t>.1  CABO ISOLADO FLEXIVEL 2.5MM2 (12AWG)</t>
  </si>
  <si>
    <t>.2  CABO ISOLADO 70MM2 - 1000V (3/0AWG)</t>
  </si>
  <si>
    <t>.3  TERMINAL TIPO GARFO/OLHAL/PINO 1,5/2,5MM2</t>
  </si>
  <si>
    <t>.4  TERMINAL TIPO GARFO/OLHAL/PINO 4/6MM2</t>
  </si>
  <si>
    <t>.5  TERMINAL NÚ DE COMPRESSÃO 70MM2</t>
  </si>
  <si>
    <t>10. 1. 4. ELETRODUTOS E ACESSÓRIOS</t>
  </si>
  <si>
    <t>.1  ELETRODUTO PVC RIGIDO ROSCAVEL 2" (51MM) (SUBIDA QUADRO CD1)</t>
  </si>
  <si>
    <t>.2  BOX MACHO GIRATÓRIO 2"</t>
  </si>
  <si>
    <t>.3  ABRAÇADEIRA AÇO ZINC. TIPO D C/TRAVA P/ELETR. 2" (53MM)</t>
  </si>
  <si>
    <t>.4  ELETRODUTO PVC RIGIDO ROSCAVEL 4"(101MM)</t>
  </si>
  <si>
    <t>.5  CURVA 90 ELETRODUTO PVC RIGIDO 4" (101MM)</t>
  </si>
  <si>
    <t>.6  BOX MACHO GIRATÓRIO 1"</t>
  </si>
  <si>
    <t>.7  ELETRODUTO PVC NA COR CINZA 1"</t>
  </si>
  <si>
    <t>.8  ABRAÇADEIRA PVC NA COR CINZA PARA ELETRODUTO 1"</t>
  </si>
  <si>
    <t>.9  ELETRODUTO PVC NA COR CINZA 3/4"</t>
  </si>
  <si>
    <t>.10  ABRAÇADEIRA PVC NA COR CINZA PARA ELETRODUTO 3/4"</t>
  </si>
  <si>
    <t>.11  CURVA 90 ELETRODUTO PVC NA COR CINZA 3/4"</t>
  </si>
  <si>
    <t>.12  ADAPTADOR P/ CONDULETE PVC 3/4" COR CINZA</t>
  </si>
  <si>
    <t>.13  CONJ. PARAFUSO + BUCHA DE NYLON S-8</t>
  </si>
  <si>
    <t>10. 1. 5. QUADROS DE CARGA</t>
  </si>
  <si>
    <t xml:space="preserve">.1  QUADRO DE DIST. DE ENERGIA DE SOBREPOR P/ 44 DISJ. DIN, COM BARRAMENTOS DE 100A, INCL. BARRA TERRA E NEUTRO
</t>
  </si>
  <si>
    <t xml:space="preserve">.2  BARRAMENTO PENTE TRIFÁSICO 100A - Jng
</t>
  </si>
  <si>
    <t>10. 1. 6. DISJUNTORES</t>
  </si>
  <si>
    <t>.1  INTERRUPTOR DIFER. DR, 4 POLOS, SENS. 30mA, CORRENTE DE 100A TIPO AC</t>
  </si>
  <si>
    <t>.2  DISJUNTOR TRIPOLAR 100A (Geral do CD-1 Bloco 3)</t>
  </si>
  <si>
    <t>.3  DISJUNTOR TRIPOLAR 200A (no QGBT)</t>
  </si>
  <si>
    <t>.4  DISJUNTOR MONOPOLAR 20A</t>
  </si>
  <si>
    <t>10. 1. 7. CAIXAS DE PASSAGEM</t>
  </si>
  <si>
    <t>.1  CAIXA ALVENARIA 50X50X60CM/TAMPA FERRO FUNDIDO</t>
  </si>
  <si>
    <t>.2  CAIXA CONDULETE PVC 20MM, CINZA, C/TOMADA DUPLA 2P+T INCLUINDO FIXAÇÃO</t>
  </si>
  <si>
    <t>.3  CAIXA CONDULETE PVC 20MM, CINZA, COM TOMADA 2P+T INCLUINDO FIXAÇÃO</t>
  </si>
  <si>
    <t>10. 1. 8. PERFILADOS E ACESSÓRIOS</t>
  </si>
  <si>
    <t>.1  PERFILADO PERFURADO 38X38MM</t>
  </si>
  <si>
    <t>.2  SAPATA EXTERNA 4 FUROS</t>
  </si>
  <si>
    <t>.3  EMENDA INTERNA I</t>
  </si>
  <si>
    <t>.4  EMENDA INTERNA X</t>
  </si>
  <si>
    <t>.5  VERGALHÃO ROSQUEAVEL 3/8", BARRA C/ 6 METROS</t>
  </si>
  <si>
    <t>.6  GANCHO PARA PERFILADO</t>
  </si>
  <si>
    <t>.7  CANTONEIRA ZZ</t>
  </si>
  <si>
    <t>.8  PARAFUSO CABEÇA LENTILHA 3/8"</t>
  </si>
  <si>
    <t>.9  CONJUNTO PORCA SEXTAVADA, ARRUELA LISA E DE PRESSÃO 3/8"</t>
  </si>
  <si>
    <t>.10  CONJ. PARAFUSO + BUCHA DE NYLON S-8</t>
  </si>
  <si>
    <t>11. INSTALAÇÕES LÓGICA/TELEFÔNICA</t>
  </si>
  <si>
    <t>11. 2. INSTALAÇÕES DE INFORMÁTICA</t>
  </si>
  <si>
    <t>11. 2. 1. TOMADAS E CAIXAS DE PASSAGEM</t>
  </si>
  <si>
    <t>.1  CONECTOR FEMEA  CAT.6  - BRANCO</t>
  </si>
  <si>
    <t>.2  CAIXA CONDULETE 20MM C/TAMPA CEGA</t>
  </si>
  <si>
    <t xml:space="preserve">.3  CAIXA CONDULETE 20MM C/ TAMPA P/TOMADA RJ-45 (WI-FI) 
</t>
  </si>
  <si>
    <t>.4  CAIXA CONDULETE 25MM C/ TAMPA CEGA</t>
  </si>
  <si>
    <t>.5  CAIXA CONDULETE 25MM C/TAMPA P/ TOMADA DUPLA RJ-45</t>
  </si>
  <si>
    <t>.6  CAIXA PRÉ-MOLDADA 70X40X80CM C/ TAMPA FERRO FUNDIDO 63X38CM</t>
  </si>
  <si>
    <t>11. 2. 2. CABOS</t>
  </si>
  <si>
    <t>.1  CABO ELET. GIGALAN U/UTP 23AWGX4P CAT.6 LSZH</t>
  </si>
  <si>
    <t>.2  CABO ÓPTICO INDOOR/OUTDOOR SM (9/125 UM) 12F</t>
  </si>
  <si>
    <t>11. 2. 3. ELETRODUTOS E ACESSÓRIOS</t>
  </si>
  <si>
    <t>.1  ELETRODUTO PVC RIGIDO ROSCAVEL 2"(51MM)</t>
  </si>
  <si>
    <t>.2  ELETRODUTO AÇO ZINCADO 2"(51MM)</t>
  </si>
  <si>
    <t>.3  CURVA 90 ELETRODUTO AÇO ZINCADO 2" (51MM)</t>
  </si>
  <si>
    <t>.4  ELETRODUTO AÇO ZINCADO 3/4" (19MM)</t>
  </si>
  <si>
    <t>.5  CURVA 90 ELETRODUTO AÇO ZINCADO 3/4" (19MM)</t>
  </si>
  <si>
    <t>.6  ELETRODUTO PVC RIGIDO ROSCAVEL 1" (25MM)</t>
  </si>
  <si>
    <t>.7  CURVA 90 ELETRODUTO PVC RIGIDO ROSCAVEL 1" (25MM)</t>
  </si>
  <si>
    <t>.8  BUCHA ALUMÍNIO SILÍCIO P/ELETRODUTO 1"</t>
  </si>
  <si>
    <t>.9  ARRUELA ALUMÍNIO SILÍCIO P/ELETRODUTO 1"</t>
  </si>
  <si>
    <t>.10  ABRAÇADEIRA AÇO ZINC. TIPO D C/TRAVA P/ELETR. 1" (25MM)</t>
  </si>
  <si>
    <t>.11  ABRAÇADEIRA AÇO ZINC. TIPO D C/TRAVA P/ELETR. 2" (53MM)</t>
  </si>
  <si>
    <t>.12  PARAFUSO P/ BUCHA S-8</t>
  </si>
  <si>
    <t>.13  BUCHA DE NYLON S-8</t>
  </si>
  <si>
    <t>11. 2. 4. DISTRIBUIDOR E ACESSÓRIOS</t>
  </si>
  <si>
    <t>.1  RACK GABINETE DESMONTÁVEL 19" X 12U (600X800MM) PRETO</t>
  </si>
  <si>
    <t>.2 CONVERSOR DE MÍDIA FAST ETHERNET SM 20Km Kfsd 1120Wdm A (só material)</t>
  </si>
  <si>
    <t>11. 2. 5. ELETROCALHAS E ACESSÓRIOS</t>
  </si>
  <si>
    <t>.1  ELETROCALHA LISA, ZINCADA 100X50MM (INCL. SUPORTE E FIXAÇÃO)</t>
  </si>
  <si>
    <t>.2  CURVA ELETROCALHA LISA VERTICAL EXT. 90 -100X50MM (INCL.PARAFUSOS, PORCAS E ARRUELAS)</t>
  </si>
  <si>
    <t>.3  CURVA ELETROCALHA LISA HORIZONTAL 90 -100X50MM (INCL.PARAFUSOS, PORCAS E ARRUELAS)</t>
  </si>
  <si>
    <t>.4  JUNÇÃO ELETROCALHA 100X50MM (INCL.PARAFUSOS, PORCAS E ARRUELAS)</t>
  </si>
  <si>
    <t>11. 2. 7. TESTE E CERTIFICAÇÃO</t>
  </si>
  <si>
    <t>.1  TESTES E CERTIFICAÇÃO REDES METÁLICAS E ÓPTICAS</t>
  </si>
  <si>
    <t>15. REVESTIMENTOS</t>
  </si>
  <si>
    <t>15. 5. ENVELOPAMENTO DE CONCRETO EM TUBULAÇÕES</t>
  </si>
  <si>
    <t>.1  CONCRETO ARMADO  FCK20MPA C/ FORMAS LATERAIS</t>
  </si>
  <si>
    <t>21. GERENCIAMENTO DE OBRAS / FISCALIZAÇÃO</t>
  </si>
  <si>
    <t>.1  ENCARREGADO DE OBRA</t>
  </si>
  <si>
    <t>24. PISO</t>
  </si>
  <si>
    <t>24. 3. CIMENTADO</t>
  </si>
  <si>
    <t>.1  CIMENTADO DESEMPENADO - 5CM CI-AR 1:4</t>
  </si>
  <si>
    <t>10.   INSTALAÇÕES ELÉTRICAS</t>
  </si>
  <si>
    <t>11.   INSTALAÇÕES LÓGICA/TELEFÔNICA</t>
  </si>
  <si>
    <t>15.   REVESTIMENTOS</t>
  </si>
  <si>
    <t>24.   PISO</t>
  </si>
  <si>
    <t>CRONOGRAMA FÍSICO-FINANCEIRO</t>
  </si>
  <si>
    <r>
      <rPr>
        <sz val="10"/>
        <color indexed="8"/>
        <rFont val="Arial"/>
        <family val="2"/>
      </rPr>
      <t xml:space="preserve">Obra: </t>
    </r>
    <r>
      <rPr>
        <b/>
        <sz val="10"/>
        <color indexed="8"/>
        <rFont val="Arial"/>
        <family val="2"/>
      </rPr>
      <t>ADEQUAÇÕES NA INFRAESTRUTURA DOS BLOCOS 3 e 4</t>
    </r>
  </si>
  <si>
    <r>
      <rPr>
        <sz val="10"/>
        <color indexed="8"/>
        <rFont val="Arial"/>
        <family val="2"/>
      </rPr>
      <t xml:space="preserve">Endereço: </t>
    </r>
    <r>
      <rPr>
        <b/>
        <sz val="10"/>
        <color indexed="8"/>
        <rFont val="Arial"/>
        <family val="2"/>
      </rPr>
      <t>Rua Pinheiro Machado, 205</t>
    </r>
  </si>
  <si>
    <r>
      <rPr>
        <sz val="10"/>
        <color indexed="8"/>
        <rFont val="Arial"/>
        <family val="2"/>
      </rPr>
      <t>Cliente:</t>
    </r>
    <r>
      <rPr>
        <b/>
        <sz val="10"/>
        <color indexed="8"/>
        <rFont val="Arial"/>
        <family val="2"/>
      </rPr>
      <t xml:space="preserve"> CÂMPUS AVANÇADO NOVO HAMBURGO</t>
    </r>
  </si>
  <si>
    <r>
      <rPr>
        <sz val="10"/>
        <color indexed="8"/>
        <rFont val="Arial"/>
        <family val="2"/>
      </rPr>
      <t>Cidade:</t>
    </r>
    <r>
      <rPr>
        <b/>
        <sz val="10"/>
        <color indexed="8"/>
        <rFont val="Arial"/>
        <family val="2"/>
      </rPr>
      <t xml:space="preserve"> Novo Hamburgo - 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</si>
</sst>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[$-416]mmm\-yy;@"/>
    <numFmt numFmtId="169" formatCode="000.00"/>
    <numFmt numFmtId="170" formatCode="00.00"/>
    <numFmt numFmtId="171" formatCode="0,000.00"/>
  </numFmts>
  <fonts count="23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15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4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1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1" fillId="0" borderId="0" xfId="1" applyNumberFormat="1" applyFont="1" applyFill="1"/>
    <xf numFmtId="0" fontId="16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4" fillId="0" borderId="0" xfId="0" applyNumberFormat="1" applyFont="1" applyProtection="1">
      <protection locked="0"/>
    </xf>
    <xf numFmtId="4" fontId="20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4" fontId="14" fillId="0" borderId="0" xfId="0" applyNumberFormat="1" applyFont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 vertical="top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/>
    </xf>
    <xf numFmtId="164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Protection="1"/>
    <xf numFmtId="4" fontId="3" fillId="0" borderId="4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4" fontId="2" fillId="0" borderId="4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6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6" fillId="0" borderId="1" xfId="0" applyFont="1" applyFill="1" applyBorder="1" applyAlignment="1" applyProtection="1">
      <alignment horizontal="left" vertical="top"/>
    </xf>
    <xf numFmtId="0" fontId="5" fillId="0" borderId="1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4" fontId="6" fillId="0" borderId="2" xfId="0" applyNumberFormat="1" applyFont="1" applyFill="1" applyBorder="1" applyAlignment="1" applyProtection="1">
      <alignment horizontal="left" vertical="top"/>
    </xf>
    <xf numFmtId="4" fontId="5" fillId="0" borderId="13" xfId="0" applyNumberFormat="1" applyFont="1" applyFill="1" applyBorder="1" applyAlignment="1" applyProtection="1">
      <alignment horizontal="left" vertical="top"/>
    </xf>
    <xf numFmtId="4" fontId="5" fillId="0" borderId="3" xfId="0" applyNumberFormat="1" applyFont="1" applyFill="1" applyBorder="1" applyAlignment="1" applyProtection="1">
      <alignment horizontal="left" vertical="top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2" fontId="1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165" fontId="5" fillId="2" borderId="1" xfId="2" applyFont="1" applyFill="1" applyBorder="1" applyAlignment="1" applyProtection="1">
      <alignment horizontal="left" vertical="center"/>
    </xf>
    <xf numFmtId="165" fontId="6" fillId="2" borderId="1" xfId="2" applyFont="1" applyFill="1" applyBorder="1" applyAlignment="1" applyProtection="1">
      <alignment horizontal="center" vertical="center"/>
    </xf>
    <xf numFmtId="4" fontId="6" fillId="2" borderId="1" xfId="2" applyNumberFormat="1" applyFont="1" applyFill="1" applyBorder="1" applyAlignment="1" applyProtection="1">
      <alignment horizontal="right" vertical="center"/>
      <protection locked="0"/>
    </xf>
    <xf numFmtId="165" fontId="6" fillId="2" borderId="1" xfId="2" applyFont="1" applyFill="1" applyBorder="1" applyAlignment="1" applyProtection="1">
      <alignment vertical="center"/>
    </xf>
    <xf numFmtId="165" fontId="6" fillId="2" borderId="1" xfId="2" applyFont="1" applyFill="1" applyBorder="1" applyAlignment="1" applyProtection="1">
      <alignment vertical="center"/>
      <protection locked="0"/>
    </xf>
    <xf numFmtId="165" fontId="5" fillId="2" borderId="1" xfId="2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3" fillId="0" borderId="1" xfId="3" applyFont="1" applyBorder="1"/>
    <xf numFmtId="4" fontId="3" fillId="0" borderId="1" xfId="3" applyNumberFormat="1" applyFont="1" applyBorder="1"/>
    <xf numFmtId="165" fontId="7" fillId="0" borderId="3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</xf>
    <xf numFmtId="165" fontId="7" fillId="0" borderId="1" xfId="2" applyFont="1" applyFill="1" applyBorder="1" applyAlignment="1" applyProtection="1">
      <alignment vertical="center"/>
    </xf>
    <xf numFmtId="165" fontId="5" fillId="0" borderId="1" xfId="2" applyFont="1" applyFill="1" applyBorder="1" applyAlignment="1" applyProtection="1">
      <alignment vertical="center"/>
    </xf>
    <xf numFmtId="2" fontId="3" fillId="0" borderId="1" xfId="3" applyNumberFormat="1" applyFont="1" applyFill="1" applyBorder="1" applyAlignment="1" applyProtection="1">
      <alignment horizontal="right" vertical="top"/>
      <protection locked="0"/>
    </xf>
    <xf numFmtId="4" fontId="3" fillId="0" borderId="1" xfId="3" applyNumberFormat="1" applyFont="1" applyFill="1" applyBorder="1" applyAlignment="1" applyProtection="1">
      <alignment horizontal="right" vertical="top"/>
      <protection locked="0"/>
    </xf>
    <xf numFmtId="169" fontId="3" fillId="0" borderId="1" xfId="3" applyNumberFormat="1" applyFont="1" applyFill="1" applyBorder="1" applyAlignment="1" applyProtection="1">
      <alignment horizontal="right" vertical="top"/>
      <protection locked="0"/>
    </xf>
    <xf numFmtId="170" fontId="3" fillId="0" borderId="1" xfId="3" applyNumberFormat="1" applyFont="1" applyFill="1" applyBorder="1" applyAlignment="1" applyProtection="1">
      <alignment horizontal="right" vertical="top"/>
      <protection locked="0"/>
    </xf>
    <xf numFmtId="165" fontId="11" fillId="2" borderId="1" xfId="2" applyFont="1" applyFill="1" applyBorder="1" applyAlignment="1" applyProtection="1">
      <alignment vertical="center"/>
    </xf>
    <xf numFmtId="0" fontId="6" fillId="2" borderId="1" xfId="2" applyNumberFormat="1" applyFont="1" applyFill="1" applyBorder="1" applyAlignment="1" applyProtection="1">
      <alignment horizontal="right" vertical="center"/>
      <protection locked="0"/>
    </xf>
    <xf numFmtId="2" fontId="3" fillId="0" borderId="1" xfId="3" applyNumberFormat="1" applyFont="1" applyBorder="1"/>
    <xf numFmtId="171" fontId="3" fillId="0" borderId="1" xfId="3" applyNumberFormat="1" applyFont="1" applyFill="1" applyBorder="1" applyAlignment="1" applyProtection="1">
      <alignment horizontal="right" vertical="top"/>
      <protection locked="0"/>
    </xf>
    <xf numFmtId="165" fontId="5" fillId="4" borderId="1" xfId="2" applyFont="1" applyFill="1" applyBorder="1" applyAlignment="1" applyProtection="1">
      <alignment horizontal="left" vertical="center"/>
    </xf>
    <xf numFmtId="165" fontId="6" fillId="4" borderId="1" xfId="2" applyFont="1" applyFill="1" applyBorder="1" applyAlignment="1" applyProtection="1">
      <alignment horizontal="center" vertical="center"/>
    </xf>
    <xf numFmtId="4" fontId="6" fillId="4" borderId="1" xfId="2" applyNumberFormat="1" applyFont="1" applyFill="1" applyBorder="1" applyAlignment="1" applyProtection="1">
      <alignment horizontal="right" vertical="center"/>
      <protection locked="0"/>
    </xf>
    <xf numFmtId="165" fontId="6" fillId="4" borderId="1" xfId="2" applyFont="1" applyFill="1" applyBorder="1" applyAlignment="1" applyProtection="1">
      <alignment vertical="center"/>
    </xf>
    <xf numFmtId="165" fontId="6" fillId="4" borderId="1" xfId="2" applyFont="1" applyFill="1" applyBorder="1" applyAlignment="1" applyProtection="1">
      <alignment vertical="center"/>
      <protection locked="0"/>
    </xf>
    <xf numFmtId="165" fontId="5" fillId="4" borderId="1" xfId="2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165" fontId="5" fillId="0" borderId="1" xfId="2" applyFont="1" applyFill="1" applyBorder="1" applyAlignment="1" applyProtection="1">
      <alignment horizontal="right" vertical="center"/>
    </xf>
    <xf numFmtId="165" fontId="3" fillId="0" borderId="0" xfId="2" applyFont="1" applyAlignment="1">
      <alignment vertical="center"/>
    </xf>
    <xf numFmtId="165" fontId="3" fillId="0" borderId="0" xfId="2" applyFont="1" applyAlignment="1">
      <alignment horizontal="center" vertical="center"/>
    </xf>
    <xf numFmtId="4" fontId="3" fillId="0" borderId="0" xfId="2" applyNumberFormat="1" applyFont="1" applyAlignment="1">
      <alignment horizontal="right" vertical="center"/>
    </xf>
    <xf numFmtId="165" fontId="5" fillId="0" borderId="0" xfId="2" applyFont="1" applyFill="1" applyBorder="1" applyAlignment="1" applyProtection="1">
      <alignment vertical="center"/>
    </xf>
    <xf numFmtId="165" fontId="5" fillId="2" borderId="7" xfId="2" applyFont="1" applyFill="1" applyBorder="1" applyAlignment="1" applyProtection="1">
      <alignment horizontal="center" vertical="center"/>
    </xf>
    <xf numFmtId="165" fontId="5" fillId="2" borderId="9" xfId="2" applyFont="1" applyFill="1" applyBorder="1" applyAlignment="1" applyProtection="1">
      <alignment horizontal="center" vertical="center"/>
    </xf>
    <xf numFmtId="165" fontId="5" fillId="2" borderId="8" xfId="2" applyFont="1" applyFill="1" applyBorder="1" applyAlignment="1" applyProtection="1">
      <alignment horizontal="center" vertical="center"/>
    </xf>
    <xf numFmtId="10" fontId="21" fillId="0" borderId="3" xfId="0" applyNumberFormat="1" applyFont="1" applyFill="1" applyBorder="1" applyAlignment="1" applyProtection="1">
      <alignment horizontal="center" vertical="top"/>
      <protection locked="0"/>
    </xf>
    <xf numFmtId="10" fontId="11" fillId="2" borderId="1" xfId="2" applyNumberFormat="1" applyFont="1" applyFill="1" applyBorder="1" applyAlignment="1" applyProtection="1">
      <alignment vertical="center"/>
    </xf>
    <xf numFmtId="4" fontId="5" fillId="0" borderId="2" xfId="0" applyNumberFormat="1" applyFont="1" applyFill="1" applyBorder="1" applyAlignment="1" applyProtection="1">
      <alignment horizontal="right" vertical="top"/>
    </xf>
    <xf numFmtId="168" fontId="17" fillId="0" borderId="2" xfId="0" applyNumberFormat="1" applyFont="1" applyFill="1" applyBorder="1" applyAlignment="1" applyProtection="1">
      <alignment horizontal="center" vertical="top"/>
    </xf>
    <xf numFmtId="168" fontId="11" fillId="0" borderId="3" xfId="0" applyNumberFormat="1" applyFont="1" applyFill="1" applyBorder="1" applyAlignment="1" applyProtection="1">
      <alignment horizontal="center" vertical="top"/>
    </xf>
    <xf numFmtId="0" fontId="1" fillId="0" borderId="1" xfId="3" applyFont="1" applyFill="1" applyBorder="1" applyAlignment="1" applyProtection="1">
      <alignment horizontal="left" vertical="top"/>
    </xf>
    <xf numFmtId="0" fontId="3" fillId="0" borderId="1" xfId="3" applyFont="1" applyBorder="1" applyProtection="1"/>
    <xf numFmtId="0" fontId="3" fillId="0" borderId="1" xfId="3" applyFont="1" applyBorder="1" applyAlignment="1" applyProtection="1">
      <alignment horizontal="center"/>
    </xf>
    <xf numFmtId="0" fontId="3" fillId="0" borderId="1" xfId="3" applyFont="1" applyFill="1" applyBorder="1" applyAlignment="1" applyProtection="1">
      <alignment horizontal="left" vertical="top" wrapText="1"/>
    </xf>
    <xf numFmtId="2" fontId="3" fillId="0" borderId="1" xfId="3" applyNumberFormat="1" applyFont="1" applyFill="1" applyBorder="1" applyAlignment="1" applyProtection="1">
      <alignment horizontal="right" vertical="top"/>
    </xf>
    <xf numFmtId="0" fontId="3" fillId="0" borderId="1" xfId="3" applyFont="1" applyFill="1" applyBorder="1" applyAlignment="1" applyProtection="1">
      <alignment horizontal="center" vertical="top"/>
    </xf>
    <xf numFmtId="0" fontId="3" fillId="0" borderId="1" xfId="3" applyFont="1" applyFill="1" applyBorder="1" applyAlignment="1" applyProtection="1">
      <alignment horizontal="left" vertical="top"/>
    </xf>
    <xf numFmtId="170" fontId="3" fillId="0" borderId="1" xfId="3" applyNumberFormat="1" applyFont="1" applyFill="1" applyBorder="1" applyAlignment="1" applyProtection="1">
      <alignment horizontal="right" vertical="top"/>
    </xf>
    <xf numFmtId="169" fontId="3" fillId="0" borderId="1" xfId="3" applyNumberFormat="1" applyFont="1" applyFill="1" applyBorder="1" applyAlignment="1" applyProtection="1">
      <alignment horizontal="center" vertical="top"/>
    </xf>
    <xf numFmtId="170" fontId="3" fillId="0" borderId="1" xfId="3" applyNumberFormat="1" applyFont="1" applyFill="1" applyBorder="1" applyAlignment="1" applyProtection="1">
      <alignment horizontal="center" vertical="top"/>
    </xf>
    <xf numFmtId="2" fontId="3" fillId="0" borderId="1" xfId="3" applyNumberFormat="1" applyFont="1" applyFill="1" applyBorder="1" applyAlignment="1" applyProtection="1">
      <alignment horizontal="center" vertical="top"/>
    </xf>
    <xf numFmtId="4" fontId="3" fillId="0" borderId="1" xfId="3" applyNumberFormat="1" applyFont="1" applyFill="1" applyBorder="1" applyAlignment="1" applyProtection="1">
      <alignment horizontal="right" vertical="top"/>
    </xf>
    <xf numFmtId="0" fontId="6" fillId="2" borderId="1" xfId="2" applyNumberFormat="1" applyFont="1" applyFill="1" applyBorder="1" applyAlignment="1" applyProtection="1">
      <alignment horizontal="right" vertical="center"/>
    </xf>
    <xf numFmtId="10" fontId="7" fillId="0" borderId="1" xfId="2" applyNumberFormat="1" applyFont="1" applyFill="1" applyBorder="1" applyAlignment="1" applyProtection="1">
      <alignment vertical="center"/>
    </xf>
    <xf numFmtId="10" fontId="6" fillId="2" borderId="1" xfId="2" applyNumberFormat="1" applyFont="1" applyFill="1" applyBorder="1" applyAlignment="1" applyProtection="1">
      <alignment horizontal="right" vertical="center"/>
    </xf>
    <xf numFmtId="0" fontId="7" fillId="0" borderId="0" xfId="0" applyFont="1" applyFill="1" applyBorder="1" applyProtection="1"/>
    <xf numFmtId="10" fontId="7" fillId="0" borderId="0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22" fillId="0" borderId="14" xfId="0" applyFont="1" applyFill="1" applyBorder="1" applyAlignment="1" applyProtection="1">
      <alignment horizontal="center"/>
    </xf>
    <xf numFmtId="0" fontId="22" fillId="0" borderId="15" xfId="0" applyFont="1" applyFill="1" applyBorder="1" applyAlignment="1" applyProtection="1">
      <alignment horizontal="center"/>
    </xf>
    <xf numFmtId="0" fontId="22" fillId="0" borderId="16" xfId="0" applyFont="1" applyFill="1" applyBorder="1" applyAlignment="1" applyProtection="1">
      <alignment horizontal="center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19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13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4" fontId="1" fillId="0" borderId="2" xfId="0" applyNumberFormat="1" applyFont="1" applyFill="1" applyBorder="1" applyAlignment="1" applyProtection="1">
      <alignment horizontal="left" vertical="center"/>
      <protection locked="0"/>
    </xf>
    <xf numFmtId="4" fontId="1" fillId="0" borderId="13" xfId="0" applyNumberFormat="1" applyFont="1" applyFill="1" applyBorder="1" applyAlignment="1" applyProtection="1">
      <alignment horizontal="left" vertical="center"/>
      <protection locked="0"/>
    </xf>
    <xf numFmtId="4" fontId="1" fillId="0" borderId="3" xfId="0" applyNumberFormat="1" applyFont="1" applyFill="1" applyBorder="1" applyAlignment="1" applyProtection="1">
      <alignment horizontal="left" vertical="center"/>
      <protection locked="0"/>
    </xf>
  </cellXfs>
  <cellStyles count="4">
    <cellStyle name="Moeda" xfId="1" builtinId="4"/>
    <cellStyle name="Normal" xfId="0" builtinId="0"/>
    <cellStyle name="Normal 2" xfId="3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9"/>
  <sheetViews>
    <sheetView showZeros="0" tabSelected="1" topLeftCell="A10" zoomScaleNormal="100" zoomScaleSheetLayoutView="95" workbookViewId="0">
      <selection activeCell="B20" sqref="B20"/>
    </sheetView>
  </sheetViews>
  <sheetFormatPr defaultColWidth="12.7109375" defaultRowHeight="12.75" x14ac:dyDescent="0.2"/>
  <cols>
    <col min="1" max="1" width="103.5703125" style="1" bestFit="1" customWidth="1"/>
    <col min="2" max="2" width="10.28515625" style="25" customWidth="1"/>
    <col min="3" max="3" width="5.85546875" style="25" customWidth="1"/>
    <col min="4" max="4" width="12.28515625" style="23" customWidth="1"/>
    <col min="5" max="5" width="12.85546875" style="23" bestFit="1" customWidth="1"/>
    <col min="6" max="6" width="12" style="23" customWidth="1"/>
    <col min="7" max="7" width="12.7109375" style="23" bestFit="1" customWidth="1"/>
    <col min="8" max="8" width="12.5703125" style="23" customWidth="1"/>
    <col min="9" max="9" width="12.7109375" style="23" bestFit="1" customWidth="1"/>
    <col min="10" max="10" width="12.28515625" style="23" customWidth="1"/>
    <col min="11" max="11" width="9.7109375" style="4" customWidth="1"/>
    <col min="12" max="12" width="13.28515625" style="23" customWidth="1"/>
    <col min="13" max="13" width="25.42578125" style="24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13" ht="41.25" customHeight="1" x14ac:dyDescent="0.2">
      <c r="B1" s="23"/>
    </row>
    <row r="2" spans="1:13" x14ac:dyDescent="0.2">
      <c r="A2" s="27" t="s">
        <v>32</v>
      </c>
      <c r="B2" s="23"/>
    </row>
    <row r="3" spans="1:13" x14ac:dyDescent="0.2">
      <c r="A3" s="27" t="s">
        <v>32</v>
      </c>
      <c r="B3" s="23"/>
    </row>
    <row r="4" spans="1:13" x14ac:dyDescent="0.2">
      <c r="B4" s="23"/>
    </row>
    <row r="5" spans="1:13" ht="11.25" customHeight="1" x14ac:dyDescent="0.2"/>
    <row r="6" spans="1:13" x14ac:dyDescent="0.2">
      <c r="A6" s="61" t="s">
        <v>14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</row>
    <row r="7" spans="1:13" x14ac:dyDescent="0.2">
      <c r="A7" s="64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6"/>
    </row>
    <row r="8" spans="1:13" s="3" customFormat="1" ht="15.75" x14ac:dyDescent="0.2">
      <c r="A8" s="67" t="s">
        <v>49</v>
      </c>
      <c r="B8" s="68"/>
      <c r="C8" s="68"/>
      <c r="D8" s="68"/>
      <c r="E8" s="69"/>
      <c r="F8" s="70" t="s">
        <v>51</v>
      </c>
      <c r="G8" s="71"/>
      <c r="H8" s="71"/>
      <c r="I8" s="71"/>
      <c r="J8" s="72"/>
      <c r="K8" s="72"/>
      <c r="L8" s="71"/>
      <c r="M8" s="71"/>
    </row>
    <row r="9" spans="1:13" s="3" customFormat="1" ht="15.75" x14ac:dyDescent="0.2">
      <c r="A9" s="67" t="s">
        <v>50</v>
      </c>
      <c r="B9" s="68"/>
      <c r="C9" s="68"/>
      <c r="D9" s="68"/>
      <c r="E9" s="69"/>
      <c r="F9" s="73" t="s">
        <v>52</v>
      </c>
      <c r="G9" s="74"/>
      <c r="H9" s="74"/>
      <c r="I9" s="75"/>
      <c r="J9" s="120" t="s">
        <v>17</v>
      </c>
      <c r="K9" s="118"/>
      <c r="L9" s="121" t="s">
        <v>48</v>
      </c>
      <c r="M9" s="122"/>
    </row>
    <row r="10" spans="1:13" x14ac:dyDescent="0.2">
      <c r="A10" s="41" t="s">
        <v>5</v>
      </c>
      <c r="B10" s="44" t="s">
        <v>6</v>
      </c>
      <c r="C10" s="44" t="s">
        <v>7</v>
      </c>
      <c r="D10" s="56" t="s">
        <v>2</v>
      </c>
      <c r="E10" s="56"/>
      <c r="F10" s="60" t="s">
        <v>3</v>
      </c>
      <c r="G10" s="60"/>
      <c r="H10" s="48" t="s">
        <v>1</v>
      </c>
      <c r="I10" s="48" t="s">
        <v>11</v>
      </c>
      <c r="J10" s="51" t="s">
        <v>4</v>
      </c>
      <c r="K10" s="52"/>
      <c r="L10" s="48" t="s">
        <v>15</v>
      </c>
      <c r="M10" s="53" t="s">
        <v>16</v>
      </c>
    </row>
    <row r="11" spans="1:13" x14ac:dyDescent="0.2">
      <c r="A11" s="42"/>
      <c r="B11" s="45"/>
      <c r="C11" s="45"/>
      <c r="D11" s="56" t="s">
        <v>12</v>
      </c>
      <c r="E11" s="48" t="s">
        <v>13</v>
      </c>
      <c r="F11" s="48" t="s">
        <v>12</v>
      </c>
      <c r="G11" s="48" t="s">
        <v>13</v>
      </c>
      <c r="H11" s="49"/>
      <c r="I11" s="49"/>
      <c r="J11" s="49" t="s">
        <v>8</v>
      </c>
      <c r="K11" s="58" t="s">
        <v>9</v>
      </c>
      <c r="L11" s="49"/>
      <c r="M11" s="54"/>
    </row>
    <row r="12" spans="1:13" x14ac:dyDescent="0.2">
      <c r="A12" s="43"/>
      <c r="B12" s="46"/>
      <c r="C12" s="46"/>
      <c r="D12" s="57"/>
      <c r="E12" s="50"/>
      <c r="F12" s="50"/>
      <c r="G12" s="50"/>
      <c r="H12" s="50"/>
      <c r="I12" s="50"/>
      <c r="J12" s="50"/>
      <c r="K12" s="59"/>
      <c r="L12" s="50"/>
      <c r="M12" s="55"/>
    </row>
    <row r="13" spans="1:13" s="88" customFormat="1" ht="15.75" customHeight="1" x14ac:dyDescent="0.2">
      <c r="A13" s="82" t="s">
        <v>23</v>
      </c>
      <c r="B13" s="83"/>
      <c r="C13" s="83"/>
      <c r="D13" s="84"/>
      <c r="E13" s="85"/>
      <c r="F13" s="86"/>
      <c r="G13" s="85"/>
      <c r="H13" s="85"/>
      <c r="I13" s="85"/>
      <c r="J13" s="85"/>
      <c r="K13" s="85"/>
      <c r="L13" s="85"/>
      <c r="M13" s="87">
        <f>SUM(L15:L31)</f>
        <v>0</v>
      </c>
    </row>
    <row r="14" spans="1:13" s="88" customFormat="1" ht="15.75" customHeight="1" x14ac:dyDescent="0.2">
      <c r="A14" s="123" t="s">
        <v>28</v>
      </c>
      <c r="B14" s="124"/>
      <c r="C14" s="125"/>
      <c r="D14" s="90"/>
      <c r="E14" s="91"/>
      <c r="F14" s="89"/>
      <c r="G14" s="92"/>
      <c r="H14" s="92"/>
      <c r="I14" s="92"/>
      <c r="J14" s="93"/>
      <c r="K14" s="136"/>
      <c r="L14" s="92"/>
      <c r="M14" s="94"/>
    </row>
    <row r="15" spans="1:13" s="88" customFormat="1" ht="15.75" customHeight="1" x14ac:dyDescent="0.2">
      <c r="A15" s="123" t="s">
        <v>53</v>
      </c>
      <c r="B15" s="124"/>
      <c r="C15" s="125"/>
      <c r="D15" s="90"/>
      <c r="E15" s="91"/>
      <c r="F15" s="89"/>
      <c r="G15" s="92"/>
      <c r="H15" s="92"/>
      <c r="I15" s="92"/>
      <c r="J15" s="93"/>
      <c r="K15" s="136"/>
      <c r="L15" s="92"/>
      <c r="M15" s="94"/>
    </row>
    <row r="16" spans="1:13" s="88" customFormat="1" ht="15.75" customHeight="1" x14ac:dyDescent="0.2">
      <c r="A16" s="126" t="s">
        <v>54</v>
      </c>
      <c r="B16" s="127">
        <v>2</v>
      </c>
      <c r="C16" s="128" t="s">
        <v>55</v>
      </c>
      <c r="D16" s="96"/>
      <c r="E16" s="91">
        <f t="shared" ref="E16:E17" si="0">D16*B16</f>
        <v>0</v>
      </c>
      <c r="F16" s="97"/>
      <c r="G16" s="92">
        <f t="shared" ref="G16:G17" si="1">F16*B16</f>
        <v>0</v>
      </c>
      <c r="H16" s="92">
        <f t="shared" ref="H16:H17" si="2">+D16+F16</f>
        <v>0</v>
      </c>
      <c r="I16" s="92">
        <f t="shared" ref="I16:I17" si="3">E16+G16</f>
        <v>0</v>
      </c>
      <c r="J16" s="93">
        <f>((K16/100)*I16)*100</f>
        <v>0</v>
      </c>
      <c r="K16" s="136">
        <f>K9</f>
        <v>0</v>
      </c>
      <c r="L16" s="92">
        <f t="shared" ref="L16:L17" si="4">I16+J16</f>
        <v>0</v>
      </c>
      <c r="M16" s="94"/>
    </row>
    <row r="17" spans="1:14" s="88" customFormat="1" ht="15.75" customHeight="1" x14ac:dyDescent="0.2">
      <c r="A17" s="126" t="s">
        <v>46</v>
      </c>
      <c r="B17" s="127">
        <v>2</v>
      </c>
      <c r="C17" s="128" t="s">
        <v>56</v>
      </c>
      <c r="D17" s="96"/>
      <c r="E17" s="91">
        <f t="shared" si="0"/>
        <v>0</v>
      </c>
      <c r="F17" s="97"/>
      <c r="G17" s="92">
        <f t="shared" si="1"/>
        <v>0</v>
      </c>
      <c r="H17" s="92">
        <f t="shared" si="2"/>
        <v>0</v>
      </c>
      <c r="I17" s="92">
        <f t="shared" si="3"/>
        <v>0</v>
      </c>
      <c r="J17" s="93">
        <f t="shared" ref="J17:J80" si="5">((K17/100)*I17)*100</f>
        <v>0</v>
      </c>
      <c r="K17" s="136">
        <f>K9</f>
        <v>0</v>
      </c>
      <c r="L17" s="92">
        <f t="shared" si="4"/>
        <v>0</v>
      </c>
      <c r="M17" s="94"/>
    </row>
    <row r="18" spans="1:14" s="88" customFormat="1" ht="15.75" customHeight="1" x14ac:dyDescent="0.2">
      <c r="A18" s="123" t="s">
        <v>39</v>
      </c>
      <c r="B18" s="124"/>
      <c r="C18" s="125"/>
      <c r="D18" s="90"/>
      <c r="E18" s="91"/>
      <c r="F18" s="89"/>
      <c r="G18" s="92"/>
      <c r="H18" s="92"/>
      <c r="I18" s="92"/>
      <c r="J18" s="93"/>
      <c r="K18" s="136"/>
      <c r="L18" s="92"/>
      <c r="M18" s="94"/>
      <c r="N18" s="88" t="s">
        <v>57</v>
      </c>
    </row>
    <row r="19" spans="1:14" s="88" customFormat="1" ht="15.75" customHeight="1" x14ac:dyDescent="0.2">
      <c r="A19" s="123" t="s">
        <v>29</v>
      </c>
      <c r="B19" s="124"/>
      <c r="C19" s="125"/>
      <c r="D19" s="90"/>
      <c r="E19" s="91"/>
      <c r="F19" s="89"/>
      <c r="G19" s="92"/>
      <c r="H19" s="92"/>
      <c r="I19" s="92"/>
      <c r="J19" s="93"/>
      <c r="K19" s="136"/>
      <c r="L19" s="92"/>
      <c r="M19" s="94"/>
      <c r="N19" s="88" t="s">
        <v>58</v>
      </c>
    </row>
    <row r="20" spans="1:14" s="88" customFormat="1" ht="15.75" customHeight="1" x14ac:dyDescent="0.2">
      <c r="A20" s="129" t="s">
        <v>59</v>
      </c>
      <c r="B20" s="130">
        <v>20</v>
      </c>
      <c r="C20" s="128" t="s">
        <v>60</v>
      </c>
      <c r="D20" s="96"/>
      <c r="E20" s="91">
        <f t="shared" ref="E20:E23" si="6">D20*B20</f>
        <v>0</v>
      </c>
      <c r="F20" s="95"/>
      <c r="G20" s="92">
        <f t="shared" ref="G20:G23" si="7">F20*B20</f>
        <v>0</v>
      </c>
      <c r="H20" s="92">
        <f t="shared" ref="H20:H23" si="8">+D20+F20</f>
        <v>0</v>
      </c>
      <c r="I20" s="92">
        <f t="shared" ref="I20:I23" si="9">E20+G20</f>
        <v>0</v>
      </c>
      <c r="J20" s="93">
        <f t="shared" si="5"/>
        <v>0</v>
      </c>
      <c r="K20" s="136">
        <f>K9</f>
        <v>0</v>
      </c>
      <c r="L20" s="92">
        <f t="shared" ref="L20:L23" si="10">I20+J20</f>
        <v>0</v>
      </c>
      <c r="M20" s="94"/>
    </row>
    <row r="21" spans="1:14" s="88" customFormat="1" ht="15.75" customHeight="1" x14ac:dyDescent="0.2">
      <c r="A21" s="123" t="s">
        <v>40</v>
      </c>
      <c r="B21" s="124"/>
      <c r="C21" s="125"/>
      <c r="D21" s="90"/>
      <c r="E21" s="91"/>
      <c r="F21" s="89"/>
      <c r="G21" s="92"/>
      <c r="H21" s="92"/>
      <c r="I21" s="92"/>
      <c r="J21" s="93"/>
      <c r="K21" s="136"/>
      <c r="L21" s="92"/>
      <c r="M21" s="94"/>
    </row>
    <row r="22" spans="1:14" s="88" customFormat="1" ht="15.75" customHeight="1" x14ac:dyDescent="0.2">
      <c r="A22" s="123" t="s">
        <v>61</v>
      </c>
      <c r="B22" s="124"/>
      <c r="C22" s="125"/>
      <c r="D22" s="90"/>
      <c r="E22" s="91"/>
      <c r="F22" s="89"/>
      <c r="G22" s="92"/>
      <c r="H22" s="92"/>
      <c r="I22" s="92"/>
      <c r="J22" s="93"/>
      <c r="K22" s="136"/>
      <c r="L22" s="92"/>
      <c r="M22" s="94"/>
    </row>
    <row r="23" spans="1:14" s="88" customFormat="1" ht="15.75" customHeight="1" x14ac:dyDescent="0.2">
      <c r="A23" s="129" t="s">
        <v>62</v>
      </c>
      <c r="B23" s="127">
        <v>2.0299999999999998</v>
      </c>
      <c r="C23" s="128" t="s">
        <v>63</v>
      </c>
      <c r="D23" s="96"/>
      <c r="E23" s="91">
        <f t="shared" si="6"/>
        <v>0</v>
      </c>
      <c r="F23" s="97"/>
      <c r="G23" s="92">
        <f t="shared" si="7"/>
        <v>0</v>
      </c>
      <c r="H23" s="92">
        <f t="shared" si="8"/>
        <v>0</v>
      </c>
      <c r="I23" s="92">
        <f t="shared" si="9"/>
        <v>0</v>
      </c>
      <c r="J23" s="93">
        <f t="shared" si="5"/>
        <v>0</v>
      </c>
      <c r="K23" s="136">
        <f>K9</f>
        <v>0</v>
      </c>
      <c r="L23" s="92">
        <f t="shared" si="10"/>
        <v>0</v>
      </c>
      <c r="M23" s="94"/>
    </row>
    <row r="24" spans="1:14" s="88" customFormat="1" ht="15.75" customHeight="1" x14ac:dyDescent="0.2">
      <c r="A24" s="123" t="s">
        <v>64</v>
      </c>
      <c r="B24" s="124"/>
      <c r="C24" s="125"/>
      <c r="D24" s="90"/>
      <c r="E24" s="91"/>
      <c r="F24" s="89"/>
      <c r="G24" s="92"/>
      <c r="H24" s="92"/>
      <c r="I24" s="92"/>
      <c r="J24" s="93"/>
      <c r="K24" s="136"/>
      <c r="L24" s="92"/>
      <c r="M24" s="94"/>
    </row>
    <row r="25" spans="1:14" s="88" customFormat="1" ht="15.75" customHeight="1" x14ac:dyDescent="0.2">
      <c r="A25" s="123" t="s">
        <v>65</v>
      </c>
      <c r="B25" s="124"/>
      <c r="C25" s="125"/>
      <c r="D25" s="90"/>
      <c r="E25" s="91"/>
      <c r="F25" s="89"/>
      <c r="G25" s="92"/>
      <c r="H25" s="92"/>
      <c r="I25" s="92"/>
      <c r="J25" s="93"/>
      <c r="K25" s="136"/>
      <c r="L25" s="92"/>
      <c r="M25" s="94"/>
    </row>
    <row r="26" spans="1:14" s="88" customFormat="1" ht="15.75" customHeight="1" x14ac:dyDescent="0.2">
      <c r="A26" s="129" t="s">
        <v>66</v>
      </c>
      <c r="B26" s="127">
        <v>2.4700000000000002</v>
      </c>
      <c r="C26" s="128" t="s">
        <v>63</v>
      </c>
      <c r="D26" s="96"/>
      <c r="E26" s="91">
        <f>D26*B26</f>
        <v>0</v>
      </c>
      <c r="F26" s="95"/>
      <c r="G26" s="92">
        <f t="shared" ref="G26:G27" si="11">F26*B26</f>
        <v>0</v>
      </c>
      <c r="H26" s="92">
        <f t="shared" ref="H26:H27" si="12">+D26+F26</f>
        <v>0</v>
      </c>
      <c r="I26" s="92">
        <f t="shared" ref="I26:I27" si="13">E26+G26</f>
        <v>0</v>
      </c>
      <c r="J26" s="93">
        <f t="shared" si="5"/>
        <v>0</v>
      </c>
      <c r="K26" s="136">
        <f>K9</f>
        <v>0</v>
      </c>
      <c r="L26" s="92">
        <f t="shared" ref="L26:L27" si="14">I26+J26</f>
        <v>0</v>
      </c>
      <c r="M26" s="94"/>
    </row>
    <row r="27" spans="1:14" s="88" customFormat="1" ht="15.75" customHeight="1" x14ac:dyDescent="0.2">
      <c r="A27" s="129" t="s">
        <v>67</v>
      </c>
      <c r="B27" s="127">
        <v>8.7200000000000006</v>
      </c>
      <c r="C27" s="128" t="s">
        <v>63</v>
      </c>
      <c r="D27" s="96"/>
      <c r="E27" s="91">
        <f>D27*B27</f>
        <v>0</v>
      </c>
      <c r="F27" s="95"/>
      <c r="G27" s="92">
        <f t="shared" si="11"/>
        <v>0</v>
      </c>
      <c r="H27" s="92">
        <f t="shared" si="12"/>
        <v>0</v>
      </c>
      <c r="I27" s="92">
        <f t="shared" si="13"/>
        <v>0</v>
      </c>
      <c r="J27" s="93">
        <f t="shared" si="5"/>
        <v>0</v>
      </c>
      <c r="K27" s="136">
        <f>K9</f>
        <v>0</v>
      </c>
      <c r="L27" s="92">
        <f t="shared" si="14"/>
        <v>0</v>
      </c>
      <c r="M27" s="94"/>
    </row>
    <row r="28" spans="1:14" s="88" customFormat="1" ht="15.75" customHeight="1" x14ac:dyDescent="0.2">
      <c r="A28" s="123" t="s">
        <v>68</v>
      </c>
      <c r="B28" s="124"/>
      <c r="C28" s="125"/>
      <c r="D28" s="90"/>
      <c r="E28" s="91"/>
      <c r="F28" s="89"/>
      <c r="G28" s="92"/>
      <c r="H28" s="92"/>
      <c r="I28" s="92"/>
      <c r="J28" s="93"/>
      <c r="K28" s="136"/>
      <c r="L28" s="92"/>
      <c r="M28" s="94"/>
    </row>
    <row r="29" spans="1:14" s="88" customFormat="1" ht="15.75" customHeight="1" x14ac:dyDescent="0.2">
      <c r="A29" s="129" t="s">
        <v>69</v>
      </c>
      <c r="B29" s="127">
        <v>68.36</v>
      </c>
      <c r="C29" s="128" t="s">
        <v>63</v>
      </c>
      <c r="D29" s="96"/>
      <c r="E29" s="91">
        <f>D29*B29</f>
        <v>0</v>
      </c>
      <c r="F29" s="95"/>
      <c r="G29" s="92">
        <f t="shared" ref="G29" si="15">F29*B29</f>
        <v>0</v>
      </c>
      <c r="H29" s="92">
        <f t="shared" ref="H29" si="16">+D29+F29</f>
        <v>0</v>
      </c>
      <c r="I29" s="92">
        <f t="shared" ref="I29" si="17">E29+G29</f>
        <v>0</v>
      </c>
      <c r="J29" s="93">
        <f t="shared" si="5"/>
        <v>0</v>
      </c>
      <c r="K29" s="136">
        <f>K9</f>
        <v>0</v>
      </c>
      <c r="L29" s="92">
        <f t="shared" ref="L29" si="18">I29+J29</f>
        <v>0</v>
      </c>
      <c r="M29" s="94"/>
    </row>
    <row r="30" spans="1:14" s="88" customFormat="1" ht="15.75" customHeight="1" x14ac:dyDescent="0.2">
      <c r="A30" s="123" t="s">
        <v>70</v>
      </c>
      <c r="B30" s="124"/>
      <c r="C30" s="125"/>
      <c r="D30" s="90"/>
      <c r="E30" s="91"/>
      <c r="F30" s="89"/>
      <c r="G30" s="92"/>
      <c r="H30" s="92"/>
      <c r="I30" s="92"/>
      <c r="J30" s="93"/>
      <c r="K30" s="136"/>
      <c r="L30" s="92"/>
      <c r="M30" s="94"/>
    </row>
    <row r="31" spans="1:14" s="88" customFormat="1" ht="15.75" customHeight="1" x14ac:dyDescent="0.2">
      <c r="A31" s="129" t="s">
        <v>71</v>
      </c>
      <c r="B31" s="127">
        <v>5</v>
      </c>
      <c r="C31" s="128" t="s">
        <v>63</v>
      </c>
      <c r="D31" s="96"/>
      <c r="E31" s="91">
        <f>D31*B31</f>
        <v>0</v>
      </c>
      <c r="F31" s="95"/>
      <c r="G31" s="92">
        <f t="shared" ref="G31" si="19">F31*B31</f>
        <v>0</v>
      </c>
      <c r="H31" s="92">
        <f t="shared" ref="H31" si="20">+D31+F31</f>
        <v>0</v>
      </c>
      <c r="I31" s="92">
        <f t="shared" ref="I31" si="21">E31+G31</f>
        <v>0</v>
      </c>
      <c r="J31" s="93">
        <f t="shared" si="5"/>
        <v>0</v>
      </c>
      <c r="K31" s="136">
        <f>$K$9</f>
        <v>0</v>
      </c>
      <c r="L31" s="92">
        <f t="shared" ref="L31" si="22">I31+J31</f>
        <v>0</v>
      </c>
      <c r="M31" s="94"/>
    </row>
    <row r="32" spans="1:14" s="88" customFormat="1" ht="15.75" customHeight="1" x14ac:dyDescent="0.2">
      <c r="A32" s="82" t="s">
        <v>41</v>
      </c>
      <c r="B32" s="83"/>
      <c r="C32" s="83"/>
      <c r="D32" s="84"/>
      <c r="E32" s="85"/>
      <c r="F32" s="86"/>
      <c r="G32" s="85"/>
      <c r="H32" s="85"/>
      <c r="I32" s="85"/>
      <c r="J32" s="85"/>
      <c r="K32" s="119"/>
      <c r="L32" s="85"/>
      <c r="M32" s="87">
        <f>SUM(L33:L39)</f>
        <v>0</v>
      </c>
    </row>
    <row r="33" spans="1:13" s="88" customFormat="1" ht="15.75" customHeight="1" x14ac:dyDescent="0.2">
      <c r="A33" s="123" t="s">
        <v>42</v>
      </c>
      <c r="B33" s="124"/>
      <c r="C33" s="125"/>
      <c r="D33" s="90"/>
      <c r="E33" s="91"/>
      <c r="F33" s="89"/>
      <c r="G33" s="92"/>
      <c r="H33" s="92"/>
      <c r="I33" s="92"/>
      <c r="J33" s="93"/>
      <c r="K33" s="136"/>
      <c r="L33" s="92"/>
      <c r="M33" s="94"/>
    </row>
    <row r="34" spans="1:13" s="88" customFormat="1" ht="15.75" customHeight="1" x14ac:dyDescent="0.2">
      <c r="A34" s="129" t="s">
        <v>43</v>
      </c>
      <c r="B34" s="127">
        <v>33.409999999999997</v>
      </c>
      <c r="C34" s="128" t="s">
        <v>72</v>
      </c>
      <c r="D34" s="96"/>
      <c r="E34" s="91">
        <f t="shared" ref="E34" si="23">D34*B34</f>
        <v>0</v>
      </c>
      <c r="F34" s="95"/>
      <c r="G34" s="92">
        <f t="shared" ref="G34:G84" si="24">F34*B34</f>
        <v>0</v>
      </c>
      <c r="H34" s="92">
        <f t="shared" ref="H34:H84" si="25">+D34+F34</f>
        <v>0</v>
      </c>
      <c r="I34" s="92">
        <f t="shared" ref="I34:I84" si="26">E34+G34</f>
        <v>0</v>
      </c>
      <c r="J34" s="93">
        <f t="shared" si="5"/>
        <v>0</v>
      </c>
      <c r="K34" s="136">
        <f>$K$9</f>
        <v>0</v>
      </c>
      <c r="L34" s="92">
        <f t="shared" ref="L34:L84" si="27">I34+J34</f>
        <v>0</v>
      </c>
      <c r="M34" s="94"/>
    </row>
    <row r="35" spans="1:13" s="88" customFormat="1" ht="15.75" customHeight="1" x14ac:dyDescent="0.2">
      <c r="A35" s="129" t="s">
        <v>73</v>
      </c>
      <c r="B35" s="127">
        <v>5</v>
      </c>
      <c r="C35" s="128" t="s">
        <v>56</v>
      </c>
      <c r="D35" s="96"/>
      <c r="E35" s="91"/>
      <c r="F35" s="95"/>
      <c r="G35" s="92">
        <f t="shared" si="24"/>
        <v>0</v>
      </c>
      <c r="H35" s="92">
        <f t="shared" si="25"/>
        <v>0</v>
      </c>
      <c r="I35" s="92">
        <f t="shared" si="26"/>
        <v>0</v>
      </c>
      <c r="J35" s="93">
        <f t="shared" si="5"/>
        <v>0</v>
      </c>
      <c r="K35" s="136">
        <f>$K$9</f>
        <v>0</v>
      </c>
      <c r="L35" s="92">
        <f t="shared" si="27"/>
        <v>0</v>
      </c>
      <c r="M35" s="94"/>
    </row>
    <row r="36" spans="1:13" s="88" customFormat="1" ht="15.75" customHeight="1" x14ac:dyDescent="0.2">
      <c r="A36" s="123" t="s">
        <v>74</v>
      </c>
      <c r="B36" s="124"/>
      <c r="C36" s="125"/>
      <c r="D36" s="90"/>
      <c r="E36" s="91"/>
      <c r="F36" s="89"/>
      <c r="G36" s="92"/>
      <c r="H36" s="92"/>
      <c r="I36" s="92"/>
      <c r="J36" s="93"/>
      <c r="K36" s="136"/>
      <c r="L36" s="92"/>
      <c r="M36" s="94"/>
    </row>
    <row r="37" spans="1:13" s="88" customFormat="1" ht="15.75" customHeight="1" x14ac:dyDescent="0.2">
      <c r="A37" s="123" t="s">
        <v>75</v>
      </c>
      <c r="B37" s="124"/>
      <c r="C37" s="125"/>
      <c r="D37" s="90"/>
      <c r="E37" s="91"/>
      <c r="F37" s="89"/>
      <c r="G37" s="92"/>
      <c r="H37" s="92"/>
      <c r="I37" s="92"/>
      <c r="J37" s="93"/>
      <c r="K37" s="136"/>
      <c r="L37" s="92"/>
      <c r="M37" s="94"/>
    </row>
    <row r="38" spans="1:13" s="88" customFormat="1" ht="15.75" customHeight="1" x14ac:dyDescent="0.2">
      <c r="A38" s="129" t="s">
        <v>76</v>
      </c>
      <c r="B38" s="127">
        <v>7</v>
      </c>
      <c r="C38" s="128" t="s">
        <v>72</v>
      </c>
      <c r="D38" s="96"/>
      <c r="E38" s="91">
        <f t="shared" ref="E38:E84" si="28">D38*B38</f>
        <v>0</v>
      </c>
      <c r="F38" s="95"/>
      <c r="G38" s="92">
        <f t="shared" si="24"/>
        <v>0</v>
      </c>
      <c r="H38" s="92">
        <f t="shared" si="25"/>
        <v>0</v>
      </c>
      <c r="I38" s="92">
        <f t="shared" si="26"/>
        <v>0</v>
      </c>
      <c r="J38" s="93">
        <f t="shared" si="5"/>
        <v>0</v>
      </c>
      <c r="K38" s="136">
        <f>$K$9</f>
        <v>0</v>
      </c>
      <c r="L38" s="92">
        <f t="shared" si="27"/>
        <v>0</v>
      </c>
      <c r="M38" s="94"/>
    </row>
    <row r="39" spans="1:13" s="88" customFormat="1" ht="15.75" customHeight="1" x14ac:dyDescent="0.2">
      <c r="A39" s="129" t="s">
        <v>77</v>
      </c>
      <c r="B39" s="127">
        <v>20.38</v>
      </c>
      <c r="C39" s="128" t="s">
        <v>72</v>
      </c>
      <c r="D39" s="96"/>
      <c r="E39" s="91">
        <f t="shared" si="28"/>
        <v>0</v>
      </c>
      <c r="F39" s="95"/>
      <c r="G39" s="92">
        <f t="shared" si="24"/>
        <v>0</v>
      </c>
      <c r="H39" s="92">
        <f t="shared" si="25"/>
        <v>0</v>
      </c>
      <c r="I39" s="92">
        <f t="shared" si="26"/>
        <v>0</v>
      </c>
      <c r="J39" s="93">
        <f t="shared" si="5"/>
        <v>0</v>
      </c>
      <c r="K39" s="136">
        <f>$K$9</f>
        <v>0</v>
      </c>
      <c r="L39" s="92">
        <f t="shared" si="27"/>
        <v>0</v>
      </c>
      <c r="M39" s="94"/>
    </row>
    <row r="40" spans="1:13" s="88" customFormat="1" ht="15.75" customHeight="1" x14ac:dyDescent="0.2">
      <c r="A40" s="82" t="s">
        <v>78</v>
      </c>
      <c r="B40" s="83"/>
      <c r="C40" s="83"/>
      <c r="D40" s="84"/>
      <c r="E40" s="135"/>
      <c r="F40" s="100"/>
      <c r="G40" s="135"/>
      <c r="H40" s="135"/>
      <c r="I40" s="135"/>
      <c r="J40" s="85"/>
      <c r="K40" s="137"/>
      <c r="L40" s="135"/>
      <c r="M40" s="87">
        <f>SUM(L40:L84)</f>
        <v>0</v>
      </c>
    </row>
    <row r="41" spans="1:13" s="88" customFormat="1" ht="15.75" customHeight="1" x14ac:dyDescent="0.2">
      <c r="A41" s="123" t="s">
        <v>79</v>
      </c>
      <c r="B41" s="124"/>
      <c r="C41" s="125"/>
      <c r="D41" s="90"/>
      <c r="E41" s="91"/>
      <c r="F41" s="89"/>
      <c r="G41" s="92"/>
      <c r="H41" s="92"/>
      <c r="I41" s="92"/>
      <c r="J41" s="93"/>
      <c r="K41" s="136"/>
      <c r="L41" s="92"/>
      <c r="M41" s="94"/>
    </row>
    <row r="42" spans="1:13" s="88" customFormat="1" ht="15.75" customHeight="1" x14ac:dyDescent="0.2">
      <c r="A42" s="123" t="s">
        <v>80</v>
      </c>
      <c r="B42" s="124"/>
      <c r="C42" s="125"/>
      <c r="D42" s="90"/>
      <c r="E42" s="91"/>
      <c r="F42" s="89"/>
      <c r="G42" s="92"/>
      <c r="H42" s="92"/>
      <c r="I42" s="92"/>
      <c r="J42" s="93"/>
      <c r="K42" s="136"/>
      <c r="L42" s="92"/>
      <c r="M42" s="94"/>
    </row>
    <row r="43" spans="1:13" s="88" customFormat="1" ht="15.75" customHeight="1" x14ac:dyDescent="0.2">
      <c r="A43" s="38" t="s">
        <v>81</v>
      </c>
      <c r="B43" s="131">
        <v>760</v>
      </c>
      <c r="C43" s="128" t="s">
        <v>60</v>
      </c>
      <c r="D43" s="95"/>
      <c r="E43" s="91">
        <f t="shared" si="28"/>
        <v>0</v>
      </c>
      <c r="F43" s="95"/>
      <c r="G43" s="92">
        <f t="shared" si="24"/>
        <v>0</v>
      </c>
      <c r="H43" s="92">
        <f t="shared" si="25"/>
        <v>0</v>
      </c>
      <c r="I43" s="92">
        <f t="shared" si="26"/>
        <v>0</v>
      </c>
      <c r="J43" s="93">
        <f t="shared" si="5"/>
        <v>0</v>
      </c>
      <c r="K43" s="136">
        <f>$K$9</f>
        <v>0</v>
      </c>
      <c r="L43" s="92">
        <f t="shared" si="27"/>
        <v>0</v>
      </c>
      <c r="M43" s="94"/>
    </row>
    <row r="44" spans="1:13" s="88" customFormat="1" ht="15.75" customHeight="1" x14ac:dyDescent="0.2">
      <c r="A44" s="38" t="s">
        <v>82</v>
      </c>
      <c r="B44" s="131">
        <v>345</v>
      </c>
      <c r="C44" s="128" t="s">
        <v>60</v>
      </c>
      <c r="D44" s="98"/>
      <c r="E44" s="91">
        <f t="shared" si="28"/>
        <v>0</v>
      </c>
      <c r="F44" s="98"/>
      <c r="G44" s="92">
        <f t="shared" si="24"/>
        <v>0</v>
      </c>
      <c r="H44" s="92">
        <f t="shared" si="25"/>
        <v>0</v>
      </c>
      <c r="I44" s="92">
        <f t="shared" si="26"/>
        <v>0</v>
      </c>
      <c r="J44" s="93">
        <f t="shared" si="5"/>
        <v>0</v>
      </c>
      <c r="K44" s="136">
        <f>$K$9</f>
        <v>0</v>
      </c>
      <c r="L44" s="92">
        <f t="shared" si="27"/>
        <v>0</v>
      </c>
      <c r="M44" s="94"/>
    </row>
    <row r="45" spans="1:13" s="88" customFormat="1" ht="15.75" customHeight="1" x14ac:dyDescent="0.2">
      <c r="A45" s="38" t="s">
        <v>83</v>
      </c>
      <c r="B45" s="132">
        <v>30</v>
      </c>
      <c r="C45" s="128" t="s">
        <v>56</v>
      </c>
      <c r="D45" s="95"/>
      <c r="E45" s="91">
        <f t="shared" si="28"/>
        <v>0</v>
      </c>
      <c r="F45" s="95"/>
      <c r="G45" s="92">
        <f t="shared" si="24"/>
        <v>0</v>
      </c>
      <c r="H45" s="92">
        <f t="shared" si="25"/>
        <v>0</v>
      </c>
      <c r="I45" s="92">
        <f t="shared" si="26"/>
        <v>0</v>
      </c>
      <c r="J45" s="93">
        <f t="shared" si="5"/>
        <v>0</v>
      </c>
      <c r="K45" s="136">
        <f>$K$9</f>
        <v>0</v>
      </c>
      <c r="L45" s="92">
        <f t="shared" si="27"/>
        <v>0</v>
      </c>
      <c r="M45" s="94"/>
    </row>
    <row r="46" spans="1:13" s="88" customFormat="1" ht="15.75" customHeight="1" x14ac:dyDescent="0.2">
      <c r="A46" s="38" t="s">
        <v>84</v>
      </c>
      <c r="B46" s="133">
        <v>3</v>
      </c>
      <c r="C46" s="128" t="s">
        <v>56</v>
      </c>
      <c r="D46" s="95"/>
      <c r="E46" s="91">
        <f t="shared" si="28"/>
        <v>0</v>
      </c>
      <c r="F46" s="95"/>
      <c r="G46" s="92">
        <f t="shared" si="24"/>
        <v>0</v>
      </c>
      <c r="H46" s="92">
        <f t="shared" si="25"/>
        <v>0</v>
      </c>
      <c r="I46" s="92">
        <f t="shared" si="26"/>
        <v>0</v>
      </c>
      <c r="J46" s="93">
        <f t="shared" si="5"/>
        <v>0</v>
      </c>
      <c r="K46" s="136">
        <f>$K$9</f>
        <v>0</v>
      </c>
      <c r="L46" s="92">
        <f t="shared" si="27"/>
        <v>0</v>
      </c>
      <c r="M46" s="94"/>
    </row>
    <row r="47" spans="1:13" s="88" customFormat="1" ht="15.75" customHeight="1" x14ac:dyDescent="0.2">
      <c r="A47" s="38" t="s">
        <v>85</v>
      </c>
      <c r="B47" s="133">
        <v>8</v>
      </c>
      <c r="C47" s="128" t="s">
        <v>56</v>
      </c>
      <c r="D47" s="95"/>
      <c r="E47" s="91">
        <f t="shared" si="28"/>
        <v>0</v>
      </c>
      <c r="F47" s="95"/>
      <c r="G47" s="92">
        <f t="shared" si="24"/>
        <v>0</v>
      </c>
      <c r="H47" s="92">
        <f t="shared" si="25"/>
        <v>0</v>
      </c>
      <c r="I47" s="92">
        <f t="shared" si="26"/>
        <v>0</v>
      </c>
      <c r="J47" s="93">
        <f t="shared" si="5"/>
        <v>0</v>
      </c>
      <c r="K47" s="136">
        <f>$K$9</f>
        <v>0</v>
      </c>
      <c r="L47" s="92">
        <f t="shared" si="27"/>
        <v>0</v>
      </c>
      <c r="M47" s="94"/>
    </row>
    <row r="48" spans="1:13" s="88" customFormat="1" ht="15.75" customHeight="1" x14ac:dyDescent="0.2">
      <c r="A48" s="34" t="s">
        <v>86</v>
      </c>
      <c r="B48" s="125"/>
      <c r="C48" s="125"/>
      <c r="D48" s="89"/>
      <c r="E48" s="91"/>
      <c r="F48" s="89"/>
      <c r="G48" s="92"/>
      <c r="H48" s="92"/>
      <c r="I48" s="92"/>
      <c r="J48" s="93"/>
      <c r="K48" s="136"/>
      <c r="L48" s="92"/>
      <c r="M48" s="94"/>
    </row>
    <row r="49" spans="1:13" s="88" customFormat="1" ht="15.75" customHeight="1" x14ac:dyDescent="0.2">
      <c r="A49" s="38" t="s">
        <v>87</v>
      </c>
      <c r="B49" s="133">
        <v>3</v>
      </c>
      <c r="C49" s="128" t="s">
        <v>60</v>
      </c>
      <c r="D49" s="98"/>
      <c r="E49" s="91">
        <f t="shared" si="28"/>
        <v>0</v>
      </c>
      <c r="F49" s="95"/>
      <c r="G49" s="92">
        <f t="shared" si="24"/>
        <v>0</v>
      </c>
      <c r="H49" s="92">
        <f t="shared" si="25"/>
        <v>0</v>
      </c>
      <c r="I49" s="92">
        <f t="shared" si="26"/>
        <v>0</v>
      </c>
      <c r="J49" s="93">
        <f t="shared" si="5"/>
        <v>0</v>
      </c>
      <c r="K49" s="136">
        <f>$K$9</f>
        <v>0</v>
      </c>
      <c r="L49" s="92">
        <f t="shared" si="27"/>
        <v>0</v>
      </c>
      <c r="M49" s="94"/>
    </row>
    <row r="50" spans="1:13" s="88" customFormat="1" ht="15.75" customHeight="1" x14ac:dyDescent="0.2">
      <c r="A50" s="38" t="s">
        <v>88</v>
      </c>
      <c r="B50" s="133">
        <v>2</v>
      </c>
      <c r="C50" s="128" t="s">
        <v>56</v>
      </c>
      <c r="D50" s="95"/>
      <c r="E50" s="91">
        <f t="shared" si="28"/>
        <v>0</v>
      </c>
      <c r="F50" s="98"/>
      <c r="G50" s="92">
        <f t="shared" si="24"/>
        <v>0</v>
      </c>
      <c r="H50" s="92">
        <f t="shared" si="25"/>
        <v>0</v>
      </c>
      <c r="I50" s="92">
        <f t="shared" si="26"/>
        <v>0</v>
      </c>
      <c r="J50" s="93">
        <f t="shared" si="5"/>
        <v>0</v>
      </c>
      <c r="K50" s="136">
        <f>$K$9</f>
        <v>0</v>
      </c>
      <c r="L50" s="92">
        <f t="shared" si="27"/>
        <v>0</v>
      </c>
      <c r="M50" s="94"/>
    </row>
    <row r="51" spans="1:13" s="88" customFormat="1" ht="15.75" customHeight="1" x14ac:dyDescent="0.2">
      <c r="A51" s="38" t="s">
        <v>89</v>
      </c>
      <c r="B51" s="133">
        <v>4</v>
      </c>
      <c r="C51" s="128" t="s">
        <v>56</v>
      </c>
      <c r="D51" s="98"/>
      <c r="E51" s="91">
        <f t="shared" si="28"/>
        <v>0</v>
      </c>
      <c r="F51" s="95"/>
      <c r="G51" s="92">
        <f t="shared" si="24"/>
        <v>0</v>
      </c>
      <c r="H51" s="92">
        <f t="shared" si="25"/>
        <v>0</v>
      </c>
      <c r="I51" s="92">
        <f t="shared" si="26"/>
        <v>0</v>
      </c>
      <c r="J51" s="93">
        <f t="shared" si="5"/>
        <v>0</v>
      </c>
      <c r="K51" s="136">
        <f>$K$9</f>
        <v>0</v>
      </c>
      <c r="L51" s="92">
        <f t="shared" si="27"/>
        <v>0</v>
      </c>
      <c r="M51" s="94"/>
    </row>
    <row r="52" spans="1:13" s="88" customFormat="1" ht="15.75" customHeight="1" x14ac:dyDescent="0.2">
      <c r="A52" s="38" t="s">
        <v>90</v>
      </c>
      <c r="B52" s="131">
        <v>270</v>
      </c>
      <c r="C52" s="128" t="s">
        <v>60</v>
      </c>
      <c r="D52" s="98"/>
      <c r="E52" s="91">
        <f t="shared" si="28"/>
        <v>0</v>
      </c>
      <c r="F52" s="98"/>
      <c r="G52" s="92">
        <f t="shared" si="24"/>
        <v>0</v>
      </c>
      <c r="H52" s="92">
        <f t="shared" si="25"/>
        <v>0</v>
      </c>
      <c r="I52" s="92">
        <f t="shared" si="26"/>
        <v>0</v>
      </c>
      <c r="J52" s="93">
        <f t="shared" si="5"/>
        <v>0</v>
      </c>
      <c r="K52" s="136">
        <f>$K$9</f>
        <v>0</v>
      </c>
      <c r="L52" s="92">
        <f t="shared" si="27"/>
        <v>0</v>
      </c>
      <c r="M52" s="94"/>
    </row>
    <row r="53" spans="1:13" s="88" customFormat="1" ht="15.75" customHeight="1" x14ac:dyDescent="0.2">
      <c r="A53" s="38" t="s">
        <v>91</v>
      </c>
      <c r="B53" s="133">
        <v>1</v>
      </c>
      <c r="C53" s="128" t="s">
        <v>56</v>
      </c>
      <c r="D53" s="98"/>
      <c r="E53" s="91">
        <f t="shared" si="28"/>
        <v>0</v>
      </c>
      <c r="F53" s="98"/>
      <c r="G53" s="92">
        <f t="shared" si="24"/>
        <v>0</v>
      </c>
      <c r="H53" s="92">
        <f t="shared" si="25"/>
        <v>0</v>
      </c>
      <c r="I53" s="92">
        <f t="shared" si="26"/>
        <v>0</v>
      </c>
      <c r="J53" s="93">
        <f t="shared" si="5"/>
        <v>0</v>
      </c>
      <c r="K53" s="136">
        <f>$K$9</f>
        <v>0</v>
      </c>
      <c r="L53" s="92">
        <f t="shared" si="27"/>
        <v>0</v>
      </c>
      <c r="M53" s="94"/>
    </row>
    <row r="54" spans="1:13" s="88" customFormat="1" ht="15.75" customHeight="1" x14ac:dyDescent="0.2">
      <c r="A54" s="38" t="s">
        <v>92</v>
      </c>
      <c r="B54" s="133">
        <v>1</v>
      </c>
      <c r="C54" s="128" t="s">
        <v>56</v>
      </c>
      <c r="D54" s="95"/>
      <c r="E54" s="91">
        <f t="shared" si="28"/>
        <v>0</v>
      </c>
      <c r="F54" s="98"/>
      <c r="G54" s="92">
        <f t="shared" si="24"/>
        <v>0</v>
      </c>
      <c r="H54" s="92">
        <f t="shared" si="25"/>
        <v>0</v>
      </c>
      <c r="I54" s="92">
        <f t="shared" si="26"/>
        <v>0</v>
      </c>
      <c r="J54" s="93">
        <f t="shared" si="5"/>
        <v>0</v>
      </c>
      <c r="K54" s="136">
        <f>$K$9</f>
        <v>0</v>
      </c>
      <c r="L54" s="92">
        <f t="shared" si="27"/>
        <v>0</v>
      </c>
      <c r="M54" s="94"/>
    </row>
    <row r="55" spans="1:13" s="88" customFormat="1" ht="15.75" customHeight="1" x14ac:dyDescent="0.2">
      <c r="A55" s="38" t="s">
        <v>93</v>
      </c>
      <c r="B55" s="133">
        <v>1.7</v>
      </c>
      <c r="C55" s="128" t="s">
        <v>60</v>
      </c>
      <c r="D55" s="98"/>
      <c r="E55" s="91">
        <f t="shared" si="28"/>
        <v>0</v>
      </c>
      <c r="F55" s="98"/>
      <c r="G55" s="92">
        <f t="shared" si="24"/>
        <v>0</v>
      </c>
      <c r="H55" s="92">
        <f t="shared" si="25"/>
        <v>0</v>
      </c>
      <c r="I55" s="92">
        <f t="shared" si="26"/>
        <v>0</v>
      </c>
      <c r="J55" s="93">
        <f t="shared" si="5"/>
        <v>0</v>
      </c>
      <c r="K55" s="136">
        <f>$K$9</f>
        <v>0</v>
      </c>
      <c r="L55" s="92">
        <f t="shared" si="27"/>
        <v>0</v>
      </c>
      <c r="M55" s="94"/>
    </row>
    <row r="56" spans="1:13" s="88" customFormat="1" ht="15.75" customHeight="1" x14ac:dyDescent="0.2">
      <c r="A56" s="38" t="s">
        <v>94</v>
      </c>
      <c r="B56" s="133">
        <v>3</v>
      </c>
      <c r="C56" s="128" t="s">
        <v>56</v>
      </c>
      <c r="D56" s="95"/>
      <c r="E56" s="91">
        <f t="shared" si="28"/>
        <v>0</v>
      </c>
      <c r="F56" s="95"/>
      <c r="G56" s="92">
        <f t="shared" si="24"/>
        <v>0</v>
      </c>
      <c r="H56" s="92">
        <f t="shared" si="25"/>
        <v>0</v>
      </c>
      <c r="I56" s="92">
        <f t="shared" si="26"/>
        <v>0</v>
      </c>
      <c r="J56" s="93">
        <f t="shared" si="5"/>
        <v>0</v>
      </c>
      <c r="K56" s="136">
        <f>$K$9</f>
        <v>0</v>
      </c>
      <c r="L56" s="92">
        <f t="shared" si="27"/>
        <v>0</v>
      </c>
      <c r="M56" s="94"/>
    </row>
    <row r="57" spans="1:13" s="88" customFormat="1" ht="15.75" customHeight="1" x14ac:dyDescent="0.2">
      <c r="A57" s="38" t="s">
        <v>95</v>
      </c>
      <c r="B57" s="132">
        <v>86</v>
      </c>
      <c r="C57" s="128" t="s">
        <v>60</v>
      </c>
      <c r="D57" s="98"/>
      <c r="E57" s="91">
        <f t="shared" si="28"/>
        <v>0</v>
      </c>
      <c r="F57" s="98"/>
      <c r="G57" s="92">
        <f t="shared" si="24"/>
        <v>0</v>
      </c>
      <c r="H57" s="92">
        <f t="shared" si="25"/>
        <v>0</v>
      </c>
      <c r="I57" s="92">
        <f t="shared" si="26"/>
        <v>0</v>
      </c>
      <c r="J57" s="93">
        <f t="shared" si="5"/>
        <v>0</v>
      </c>
      <c r="K57" s="136">
        <f>$K$9</f>
        <v>0</v>
      </c>
      <c r="L57" s="92">
        <f t="shared" si="27"/>
        <v>0</v>
      </c>
      <c r="M57" s="94"/>
    </row>
    <row r="58" spans="1:13" s="88" customFormat="1" ht="15.75" customHeight="1" x14ac:dyDescent="0.2">
      <c r="A58" s="38" t="s">
        <v>96</v>
      </c>
      <c r="B58" s="131">
        <v>115</v>
      </c>
      <c r="C58" s="128" t="s">
        <v>56</v>
      </c>
      <c r="D58" s="95"/>
      <c r="E58" s="91">
        <f t="shared" si="28"/>
        <v>0</v>
      </c>
      <c r="F58" s="95"/>
      <c r="G58" s="92">
        <f t="shared" si="24"/>
        <v>0</v>
      </c>
      <c r="H58" s="92">
        <f t="shared" si="25"/>
        <v>0</v>
      </c>
      <c r="I58" s="92">
        <f t="shared" si="26"/>
        <v>0</v>
      </c>
      <c r="J58" s="93">
        <f t="shared" si="5"/>
        <v>0</v>
      </c>
      <c r="K58" s="136">
        <f>$K$9</f>
        <v>0</v>
      </c>
      <c r="L58" s="92">
        <f t="shared" si="27"/>
        <v>0</v>
      </c>
      <c r="M58" s="94"/>
    </row>
    <row r="59" spans="1:13" s="88" customFormat="1" ht="15.75" customHeight="1" x14ac:dyDescent="0.2">
      <c r="A59" s="38" t="s">
        <v>97</v>
      </c>
      <c r="B59" s="132">
        <v>10</v>
      </c>
      <c r="C59" s="128" t="s">
        <v>56</v>
      </c>
      <c r="D59" s="95"/>
      <c r="E59" s="91">
        <f t="shared" si="28"/>
        <v>0</v>
      </c>
      <c r="F59" s="95"/>
      <c r="G59" s="92">
        <f t="shared" si="24"/>
        <v>0</v>
      </c>
      <c r="H59" s="92">
        <f t="shared" si="25"/>
        <v>0</v>
      </c>
      <c r="I59" s="92">
        <f t="shared" si="26"/>
        <v>0</v>
      </c>
      <c r="J59" s="93">
        <f t="shared" si="5"/>
        <v>0</v>
      </c>
      <c r="K59" s="136">
        <f>$K$9</f>
        <v>0</v>
      </c>
      <c r="L59" s="92">
        <f t="shared" si="27"/>
        <v>0</v>
      </c>
      <c r="M59" s="94"/>
    </row>
    <row r="60" spans="1:13" s="88" customFormat="1" ht="15.75" customHeight="1" x14ac:dyDescent="0.2">
      <c r="A60" s="38" t="s">
        <v>98</v>
      </c>
      <c r="B60" s="131">
        <v>102</v>
      </c>
      <c r="C60" s="128" t="s">
        <v>56</v>
      </c>
      <c r="D60" s="95"/>
      <c r="E60" s="91">
        <f t="shared" si="28"/>
        <v>0</v>
      </c>
      <c r="F60" s="95"/>
      <c r="G60" s="92">
        <f t="shared" si="24"/>
        <v>0</v>
      </c>
      <c r="H60" s="92">
        <f t="shared" si="25"/>
        <v>0</v>
      </c>
      <c r="I60" s="92">
        <f t="shared" si="26"/>
        <v>0</v>
      </c>
      <c r="J60" s="93">
        <f t="shared" si="5"/>
        <v>0</v>
      </c>
      <c r="K60" s="136">
        <f>$K$9</f>
        <v>0</v>
      </c>
      <c r="L60" s="92">
        <f t="shared" si="27"/>
        <v>0</v>
      </c>
      <c r="M60" s="94"/>
    </row>
    <row r="61" spans="1:13" s="88" customFormat="1" ht="15.75" customHeight="1" x14ac:dyDescent="0.2">
      <c r="A61" s="38" t="s">
        <v>99</v>
      </c>
      <c r="B61" s="131">
        <v>152</v>
      </c>
      <c r="C61" s="128" t="s">
        <v>56</v>
      </c>
      <c r="D61" s="95"/>
      <c r="E61" s="91">
        <f t="shared" si="28"/>
        <v>0</v>
      </c>
      <c r="F61" s="95"/>
      <c r="G61" s="92">
        <f t="shared" si="24"/>
        <v>0</v>
      </c>
      <c r="H61" s="92">
        <f t="shared" si="25"/>
        <v>0</v>
      </c>
      <c r="I61" s="92">
        <f t="shared" si="26"/>
        <v>0</v>
      </c>
      <c r="J61" s="93">
        <f t="shared" si="5"/>
        <v>0</v>
      </c>
      <c r="K61" s="136">
        <f>$K$9</f>
        <v>0</v>
      </c>
      <c r="L61" s="92">
        <f t="shared" si="27"/>
        <v>0</v>
      </c>
      <c r="M61" s="94"/>
    </row>
    <row r="62" spans="1:13" s="88" customFormat="1" ht="15.75" customHeight="1" x14ac:dyDescent="0.2">
      <c r="A62" s="123" t="s">
        <v>100</v>
      </c>
      <c r="B62" s="125"/>
      <c r="C62" s="125"/>
      <c r="D62" s="89"/>
      <c r="E62" s="91"/>
      <c r="F62" s="89"/>
      <c r="G62" s="92"/>
      <c r="H62" s="92"/>
      <c r="I62" s="92"/>
      <c r="J62" s="93"/>
      <c r="K62" s="136"/>
      <c r="L62" s="92"/>
      <c r="M62" s="94"/>
    </row>
    <row r="63" spans="1:13" s="88" customFormat="1" ht="15.75" customHeight="1" x14ac:dyDescent="0.2">
      <c r="A63" s="126" t="s">
        <v>101</v>
      </c>
      <c r="B63" s="133">
        <v>1</v>
      </c>
      <c r="C63" s="128" t="s">
        <v>56</v>
      </c>
      <c r="D63" s="97"/>
      <c r="E63" s="91">
        <f t="shared" si="28"/>
        <v>0</v>
      </c>
      <c r="F63" s="97"/>
      <c r="G63" s="92">
        <f t="shared" si="24"/>
        <v>0</v>
      </c>
      <c r="H63" s="92">
        <f t="shared" si="25"/>
        <v>0</v>
      </c>
      <c r="I63" s="92">
        <f t="shared" si="26"/>
        <v>0</v>
      </c>
      <c r="J63" s="93">
        <f t="shared" si="5"/>
        <v>0</v>
      </c>
      <c r="K63" s="136">
        <f>$K$9</f>
        <v>0</v>
      </c>
      <c r="L63" s="92">
        <f t="shared" si="27"/>
        <v>0</v>
      </c>
      <c r="M63" s="94"/>
    </row>
    <row r="64" spans="1:13" s="88" customFormat="1" ht="15.75" customHeight="1" x14ac:dyDescent="0.2">
      <c r="A64" s="126" t="s">
        <v>102</v>
      </c>
      <c r="B64" s="133">
        <v>0.2</v>
      </c>
      <c r="C64" s="128" t="s">
        <v>60</v>
      </c>
      <c r="D64" s="95"/>
      <c r="E64" s="91">
        <f t="shared" si="28"/>
        <v>0</v>
      </c>
      <c r="F64" s="97"/>
      <c r="G64" s="92">
        <f t="shared" si="24"/>
        <v>0</v>
      </c>
      <c r="H64" s="92">
        <f t="shared" si="25"/>
        <v>0</v>
      </c>
      <c r="I64" s="92">
        <f t="shared" si="26"/>
        <v>0</v>
      </c>
      <c r="J64" s="93">
        <f t="shared" si="5"/>
        <v>0</v>
      </c>
      <c r="K64" s="136">
        <f>$K$9</f>
        <v>0</v>
      </c>
      <c r="L64" s="92">
        <f t="shared" si="27"/>
        <v>0</v>
      </c>
      <c r="M64" s="94"/>
    </row>
    <row r="65" spans="1:13" s="88" customFormat="1" ht="15.75" customHeight="1" x14ac:dyDescent="0.2">
      <c r="A65" s="123" t="s">
        <v>103</v>
      </c>
      <c r="B65" s="125"/>
      <c r="C65" s="125"/>
      <c r="D65" s="89"/>
      <c r="E65" s="91"/>
      <c r="F65" s="89"/>
      <c r="G65" s="92"/>
      <c r="H65" s="92"/>
      <c r="I65" s="92"/>
      <c r="J65" s="93"/>
      <c r="K65" s="136"/>
      <c r="L65" s="92"/>
      <c r="M65" s="94"/>
    </row>
    <row r="66" spans="1:13" s="88" customFormat="1" ht="15.75" customHeight="1" x14ac:dyDescent="0.2">
      <c r="A66" s="129" t="s">
        <v>104</v>
      </c>
      <c r="B66" s="133">
        <v>1</v>
      </c>
      <c r="C66" s="128" t="s">
        <v>56</v>
      </c>
      <c r="D66" s="98"/>
      <c r="E66" s="91">
        <f t="shared" si="28"/>
        <v>0</v>
      </c>
      <c r="F66" s="97"/>
      <c r="G66" s="92">
        <f t="shared" si="24"/>
        <v>0</v>
      </c>
      <c r="H66" s="92">
        <f t="shared" si="25"/>
        <v>0</v>
      </c>
      <c r="I66" s="92">
        <f t="shared" si="26"/>
        <v>0</v>
      </c>
      <c r="J66" s="93">
        <f t="shared" si="5"/>
        <v>0</v>
      </c>
      <c r="K66" s="136">
        <f>$K$9</f>
        <v>0</v>
      </c>
      <c r="L66" s="92">
        <f t="shared" si="27"/>
        <v>0</v>
      </c>
      <c r="M66" s="94"/>
    </row>
    <row r="67" spans="1:13" s="88" customFormat="1" ht="15.75" customHeight="1" x14ac:dyDescent="0.2">
      <c r="A67" s="129" t="s">
        <v>105</v>
      </c>
      <c r="B67" s="133">
        <v>1</v>
      </c>
      <c r="C67" s="128" t="s">
        <v>56</v>
      </c>
      <c r="D67" s="98"/>
      <c r="E67" s="91">
        <f t="shared" si="28"/>
        <v>0</v>
      </c>
      <c r="F67" s="97"/>
      <c r="G67" s="92">
        <f t="shared" si="24"/>
        <v>0</v>
      </c>
      <c r="H67" s="92">
        <f t="shared" si="25"/>
        <v>0</v>
      </c>
      <c r="I67" s="92">
        <f t="shared" si="26"/>
        <v>0</v>
      </c>
      <c r="J67" s="93">
        <f t="shared" si="5"/>
        <v>0</v>
      </c>
      <c r="K67" s="136">
        <f>$K$9</f>
        <v>0</v>
      </c>
      <c r="L67" s="92">
        <f t="shared" si="27"/>
        <v>0</v>
      </c>
      <c r="M67" s="94"/>
    </row>
    <row r="68" spans="1:13" s="88" customFormat="1" ht="15.75" customHeight="1" x14ac:dyDescent="0.2">
      <c r="A68" s="129" t="s">
        <v>106</v>
      </c>
      <c r="B68" s="133">
        <v>1</v>
      </c>
      <c r="C68" s="128" t="s">
        <v>56</v>
      </c>
      <c r="D68" s="98"/>
      <c r="E68" s="91">
        <f t="shared" si="28"/>
        <v>0</v>
      </c>
      <c r="F68" s="97"/>
      <c r="G68" s="92">
        <f t="shared" si="24"/>
        <v>0</v>
      </c>
      <c r="H68" s="92">
        <f t="shared" si="25"/>
        <v>0</v>
      </c>
      <c r="I68" s="92">
        <f t="shared" si="26"/>
        <v>0</v>
      </c>
      <c r="J68" s="93">
        <f t="shared" si="5"/>
        <v>0</v>
      </c>
      <c r="K68" s="136">
        <f>$K$9</f>
        <v>0</v>
      </c>
      <c r="L68" s="92">
        <f t="shared" si="27"/>
        <v>0</v>
      </c>
      <c r="M68" s="94"/>
    </row>
    <row r="69" spans="1:13" s="88" customFormat="1" ht="15.75" customHeight="1" x14ac:dyDescent="0.2">
      <c r="A69" s="129" t="s">
        <v>107</v>
      </c>
      <c r="B69" s="133">
        <v>8</v>
      </c>
      <c r="C69" s="128" t="s">
        <v>56</v>
      </c>
      <c r="D69" s="95"/>
      <c r="E69" s="91">
        <f t="shared" si="28"/>
        <v>0</v>
      </c>
      <c r="F69" s="95"/>
      <c r="G69" s="92">
        <f t="shared" si="24"/>
        <v>0</v>
      </c>
      <c r="H69" s="92">
        <f t="shared" si="25"/>
        <v>0</v>
      </c>
      <c r="I69" s="92">
        <f t="shared" si="26"/>
        <v>0</v>
      </c>
      <c r="J69" s="93">
        <f t="shared" si="5"/>
        <v>0</v>
      </c>
      <c r="K69" s="136">
        <f>$K$9</f>
        <v>0</v>
      </c>
      <c r="L69" s="92">
        <f t="shared" si="27"/>
        <v>0</v>
      </c>
      <c r="M69" s="94"/>
    </row>
    <row r="70" spans="1:13" s="88" customFormat="1" ht="15.75" customHeight="1" x14ac:dyDescent="0.2">
      <c r="A70" s="123" t="s">
        <v>108</v>
      </c>
      <c r="B70" s="125"/>
      <c r="C70" s="125"/>
      <c r="D70" s="89"/>
      <c r="E70" s="91"/>
      <c r="F70" s="89"/>
      <c r="G70" s="92"/>
      <c r="H70" s="92"/>
      <c r="I70" s="92"/>
      <c r="J70" s="93"/>
      <c r="K70" s="136"/>
      <c r="L70" s="92"/>
      <c r="M70" s="94"/>
    </row>
    <row r="71" spans="1:13" s="88" customFormat="1" ht="15.75" customHeight="1" x14ac:dyDescent="0.2">
      <c r="A71" s="129" t="s">
        <v>109</v>
      </c>
      <c r="B71" s="133">
        <v>3</v>
      </c>
      <c r="C71" s="128" t="s">
        <v>56</v>
      </c>
      <c r="D71" s="97"/>
      <c r="E71" s="91">
        <f t="shared" si="28"/>
        <v>0</v>
      </c>
      <c r="F71" s="97"/>
      <c r="G71" s="92">
        <f t="shared" si="24"/>
        <v>0</v>
      </c>
      <c r="H71" s="92">
        <f t="shared" si="25"/>
        <v>0</v>
      </c>
      <c r="I71" s="92">
        <f t="shared" si="26"/>
        <v>0</v>
      </c>
      <c r="J71" s="93">
        <f t="shared" si="5"/>
        <v>0</v>
      </c>
      <c r="K71" s="136">
        <f>$K$9</f>
        <v>0</v>
      </c>
      <c r="L71" s="92">
        <f t="shared" si="27"/>
        <v>0</v>
      </c>
      <c r="M71" s="94"/>
    </row>
    <row r="72" spans="1:13" s="88" customFormat="1" ht="15.75" customHeight="1" x14ac:dyDescent="0.2">
      <c r="A72" s="129" t="s">
        <v>110</v>
      </c>
      <c r="B72" s="132">
        <v>53</v>
      </c>
      <c r="C72" s="128" t="s">
        <v>56</v>
      </c>
      <c r="D72" s="98"/>
      <c r="E72" s="91">
        <f t="shared" si="28"/>
        <v>0</v>
      </c>
      <c r="F72" s="98"/>
      <c r="G72" s="92">
        <f t="shared" si="24"/>
        <v>0</v>
      </c>
      <c r="H72" s="92">
        <f t="shared" si="25"/>
        <v>0</v>
      </c>
      <c r="I72" s="92">
        <f t="shared" si="26"/>
        <v>0</v>
      </c>
      <c r="J72" s="93">
        <f t="shared" si="5"/>
        <v>0</v>
      </c>
      <c r="K72" s="136">
        <f>$K$9</f>
        <v>0</v>
      </c>
      <c r="L72" s="92">
        <f t="shared" si="27"/>
        <v>0</v>
      </c>
      <c r="M72" s="94"/>
    </row>
    <row r="73" spans="1:13" s="88" customFormat="1" ht="15.75" customHeight="1" x14ac:dyDescent="0.2">
      <c r="A73" s="129" t="s">
        <v>111</v>
      </c>
      <c r="B73" s="132">
        <v>11</v>
      </c>
      <c r="C73" s="128" t="s">
        <v>56</v>
      </c>
      <c r="D73" s="98"/>
      <c r="E73" s="91">
        <f t="shared" si="28"/>
        <v>0</v>
      </c>
      <c r="F73" s="98"/>
      <c r="G73" s="92">
        <f t="shared" si="24"/>
        <v>0</v>
      </c>
      <c r="H73" s="92">
        <f t="shared" si="25"/>
        <v>0</v>
      </c>
      <c r="I73" s="92">
        <f t="shared" si="26"/>
        <v>0</v>
      </c>
      <c r="J73" s="93">
        <f t="shared" si="5"/>
        <v>0</v>
      </c>
      <c r="K73" s="136">
        <f>$K$9</f>
        <v>0</v>
      </c>
      <c r="L73" s="92">
        <f t="shared" si="27"/>
        <v>0</v>
      </c>
      <c r="M73" s="94"/>
    </row>
    <row r="74" spans="1:13" s="88" customFormat="1" ht="15.75" customHeight="1" x14ac:dyDescent="0.2">
      <c r="A74" s="123" t="s">
        <v>112</v>
      </c>
      <c r="B74" s="125"/>
      <c r="C74" s="125"/>
      <c r="D74" s="89"/>
      <c r="E74" s="91"/>
      <c r="F74" s="89"/>
      <c r="G74" s="92"/>
      <c r="H74" s="92"/>
      <c r="I74" s="92"/>
      <c r="J74" s="93"/>
      <c r="K74" s="136"/>
      <c r="L74" s="92"/>
      <c r="M74" s="94"/>
    </row>
    <row r="75" spans="1:13" s="88" customFormat="1" ht="15.75" customHeight="1" x14ac:dyDescent="0.2">
      <c r="A75" s="129" t="s">
        <v>113</v>
      </c>
      <c r="B75" s="132">
        <v>18</v>
      </c>
      <c r="C75" s="128" t="s">
        <v>60</v>
      </c>
      <c r="D75" s="95"/>
      <c r="E75" s="91">
        <f t="shared" si="28"/>
        <v>0</v>
      </c>
      <c r="F75" s="98"/>
      <c r="G75" s="92">
        <f t="shared" si="24"/>
        <v>0</v>
      </c>
      <c r="H75" s="92">
        <f t="shared" si="25"/>
        <v>0</v>
      </c>
      <c r="I75" s="92">
        <f t="shared" si="26"/>
        <v>0</v>
      </c>
      <c r="J75" s="93">
        <f t="shared" si="5"/>
        <v>0</v>
      </c>
      <c r="K75" s="136">
        <f>$K$9</f>
        <v>0</v>
      </c>
      <c r="L75" s="92">
        <f t="shared" si="27"/>
        <v>0</v>
      </c>
      <c r="M75" s="94"/>
    </row>
    <row r="76" spans="1:13" s="88" customFormat="1" ht="15.75" customHeight="1" x14ac:dyDescent="0.2">
      <c r="A76" s="129" t="s">
        <v>114</v>
      </c>
      <c r="B76" s="133">
        <v>4</v>
      </c>
      <c r="C76" s="128" t="s">
        <v>56</v>
      </c>
      <c r="D76" s="95"/>
      <c r="E76" s="91">
        <f t="shared" si="28"/>
        <v>0</v>
      </c>
      <c r="F76" s="98"/>
      <c r="G76" s="92">
        <f t="shared" si="24"/>
        <v>0</v>
      </c>
      <c r="H76" s="92">
        <f t="shared" si="25"/>
        <v>0</v>
      </c>
      <c r="I76" s="92">
        <f t="shared" si="26"/>
        <v>0</v>
      </c>
      <c r="J76" s="93">
        <f t="shared" si="5"/>
        <v>0</v>
      </c>
      <c r="K76" s="136">
        <f>$K$9</f>
        <v>0</v>
      </c>
      <c r="L76" s="92">
        <f t="shared" si="27"/>
        <v>0</v>
      </c>
      <c r="M76" s="94"/>
    </row>
    <row r="77" spans="1:13" s="88" customFormat="1" ht="15.75" customHeight="1" x14ac:dyDescent="0.2">
      <c r="A77" s="129" t="s">
        <v>115</v>
      </c>
      <c r="B77" s="133">
        <v>3</v>
      </c>
      <c r="C77" s="128" t="s">
        <v>56</v>
      </c>
      <c r="D77" s="95"/>
      <c r="E77" s="91">
        <f t="shared" si="28"/>
        <v>0</v>
      </c>
      <c r="F77" s="95"/>
      <c r="G77" s="92">
        <f t="shared" si="24"/>
        <v>0</v>
      </c>
      <c r="H77" s="92">
        <f t="shared" si="25"/>
        <v>0</v>
      </c>
      <c r="I77" s="92">
        <f t="shared" si="26"/>
        <v>0</v>
      </c>
      <c r="J77" s="93">
        <f t="shared" si="5"/>
        <v>0</v>
      </c>
      <c r="K77" s="136">
        <f>$K$9</f>
        <v>0</v>
      </c>
      <c r="L77" s="92">
        <f t="shared" si="27"/>
        <v>0</v>
      </c>
      <c r="M77" s="94"/>
    </row>
    <row r="78" spans="1:13" s="88" customFormat="1" ht="15.75" customHeight="1" x14ac:dyDescent="0.2">
      <c r="A78" s="129" t="s">
        <v>116</v>
      </c>
      <c r="B78" s="133">
        <v>6</v>
      </c>
      <c r="C78" s="128" t="s">
        <v>56</v>
      </c>
      <c r="D78" s="95"/>
      <c r="E78" s="91">
        <f t="shared" si="28"/>
        <v>0</v>
      </c>
      <c r="F78" s="95"/>
      <c r="G78" s="92">
        <f t="shared" si="24"/>
        <v>0</v>
      </c>
      <c r="H78" s="92">
        <f t="shared" si="25"/>
        <v>0</v>
      </c>
      <c r="I78" s="92">
        <f t="shared" si="26"/>
        <v>0</v>
      </c>
      <c r="J78" s="93">
        <f t="shared" si="5"/>
        <v>0</v>
      </c>
      <c r="K78" s="136">
        <f>$K$9</f>
        <v>0</v>
      </c>
      <c r="L78" s="92">
        <f t="shared" si="27"/>
        <v>0</v>
      </c>
      <c r="M78" s="94"/>
    </row>
    <row r="79" spans="1:13" s="88" customFormat="1" ht="15.75" customHeight="1" x14ac:dyDescent="0.2">
      <c r="A79" s="129" t="s">
        <v>117</v>
      </c>
      <c r="B79" s="133">
        <v>2</v>
      </c>
      <c r="C79" s="128" t="s">
        <v>56</v>
      </c>
      <c r="D79" s="95"/>
      <c r="E79" s="91">
        <f t="shared" si="28"/>
        <v>0</v>
      </c>
      <c r="F79" s="98"/>
      <c r="G79" s="92">
        <f t="shared" si="24"/>
        <v>0</v>
      </c>
      <c r="H79" s="92">
        <f t="shared" si="25"/>
        <v>0</v>
      </c>
      <c r="I79" s="92">
        <f t="shared" si="26"/>
        <v>0</v>
      </c>
      <c r="J79" s="93">
        <f t="shared" si="5"/>
        <v>0</v>
      </c>
      <c r="K79" s="136">
        <f>$K$9</f>
        <v>0</v>
      </c>
      <c r="L79" s="92">
        <f t="shared" si="27"/>
        <v>0</v>
      </c>
      <c r="M79" s="94"/>
    </row>
    <row r="80" spans="1:13" s="88" customFormat="1" ht="15.75" customHeight="1" x14ac:dyDescent="0.2">
      <c r="A80" s="129" t="s">
        <v>118</v>
      </c>
      <c r="B80" s="132">
        <v>24</v>
      </c>
      <c r="C80" s="128" t="s">
        <v>56</v>
      </c>
      <c r="D80" s="95"/>
      <c r="E80" s="91">
        <f t="shared" si="28"/>
        <v>0</v>
      </c>
      <c r="F80" s="95"/>
      <c r="G80" s="92">
        <f t="shared" si="24"/>
        <v>0</v>
      </c>
      <c r="H80" s="92">
        <f t="shared" si="25"/>
        <v>0</v>
      </c>
      <c r="I80" s="92">
        <f t="shared" si="26"/>
        <v>0</v>
      </c>
      <c r="J80" s="93">
        <f t="shared" si="5"/>
        <v>0</v>
      </c>
      <c r="K80" s="136">
        <f>$K$9</f>
        <v>0</v>
      </c>
      <c r="L80" s="92">
        <f t="shared" si="27"/>
        <v>0</v>
      </c>
      <c r="M80" s="94"/>
    </row>
    <row r="81" spans="1:13" s="88" customFormat="1" ht="15.75" customHeight="1" x14ac:dyDescent="0.2">
      <c r="A81" s="129" t="s">
        <v>119</v>
      </c>
      <c r="B81" s="132">
        <v>24</v>
      </c>
      <c r="C81" s="128" t="s">
        <v>56</v>
      </c>
      <c r="D81" s="95"/>
      <c r="E81" s="91">
        <f t="shared" si="28"/>
        <v>0</v>
      </c>
      <c r="F81" s="95"/>
      <c r="G81" s="92">
        <f t="shared" si="24"/>
        <v>0</v>
      </c>
      <c r="H81" s="92">
        <f t="shared" si="25"/>
        <v>0</v>
      </c>
      <c r="I81" s="92">
        <f t="shared" si="26"/>
        <v>0</v>
      </c>
      <c r="J81" s="93">
        <f t="shared" ref="J81:J130" si="29">((K81/100)*I81)*100</f>
        <v>0</v>
      </c>
      <c r="K81" s="136">
        <f>$K$9</f>
        <v>0</v>
      </c>
      <c r="L81" s="92">
        <f t="shared" si="27"/>
        <v>0</v>
      </c>
      <c r="M81" s="94"/>
    </row>
    <row r="82" spans="1:13" s="88" customFormat="1" ht="15.75" customHeight="1" x14ac:dyDescent="0.2">
      <c r="A82" s="129" t="s">
        <v>120</v>
      </c>
      <c r="B82" s="132">
        <v>80</v>
      </c>
      <c r="C82" s="128" t="s">
        <v>56</v>
      </c>
      <c r="D82" s="95"/>
      <c r="E82" s="91">
        <f t="shared" si="28"/>
        <v>0</v>
      </c>
      <c r="F82" s="95"/>
      <c r="G82" s="92">
        <f t="shared" si="24"/>
        <v>0</v>
      </c>
      <c r="H82" s="92">
        <f t="shared" si="25"/>
        <v>0</v>
      </c>
      <c r="I82" s="92">
        <f t="shared" si="26"/>
        <v>0</v>
      </c>
      <c r="J82" s="93">
        <f t="shared" si="29"/>
        <v>0</v>
      </c>
      <c r="K82" s="136">
        <f>$K$9</f>
        <v>0</v>
      </c>
      <c r="L82" s="92">
        <f t="shared" si="27"/>
        <v>0</v>
      </c>
      <c r="M82" s="94"/>
    </row>
    <row r="83" spans="1:13" s="88" customFormat="1" ht="15.75" customHeight="1" x14ac:dyDescent="0.2">
      <c r="A83" s="129" t="s">
        <v>121</v>
      </c>
      <c r="B83" s="132">
        <v>100</v>
      </c>
      <c r="C83" s="128" t="s">
        <v>56</v>
      </c>
      <c r="D83" s="95"/>
      <c r="E83" s="91">
        <f t="shared" si="28"/>
        <v>0</v>
      </c>
      <c r="F83" s="95"/>
      <c r="G83" s="92">
        <f t="shared" si="24"/>
        <v>0</v>
      </c>
      <c r="H83" s="92">
        <f t="shared" si="25"/>
        <v>0</v>
      </c>
      <c r="I83" s="92">
        <f t="shared" si="26"/>
        <v>0</v>
      </c>
      <c r="J83" s="93">
        <f t="shared" si="29"/>
        <v>0</v>
      </c>
      <c r="K83" s="136">
        <f>$K$9</f>
        <v>0</v>
      </c>
      <c r="L83" s="92">
        <f t="shared" si="27"/>
        <v>0</v>
      </c>
      <c r="M83" s="94"/>
    </row>
    <row r="84" spans="1:13" s="88" customFormat="1" ht="15.75" customHeight="1" x14ac:dyDescent="0.2">
      <c r="A84" s="129" t="s">
        <v>122</v>
      </c>
      <c r="B84" s="132">
        <v>64</v>
      </c>
      <c r="C84" s="128" t="s">
        <v>56</v>
      </c>
      <c r="D84" s="95"/>
      <c r="E84" s="91">
        <f t="shared" si="28"/>
        <v>0</v>
      </c>
      <c r="F84" s="95"/>
      <c r="G84" s="92">
        <f t="shared" si="24"/>
        <v>0</v>
      </c>
      <c r="H84" s="92">
        <f t="shared" si="25"/>
        <v>0</v>
      </c>
      <c r="I84" s="92">
        <f t="shared" si="26"/>
        <v>0</v>
      </c>
      <c r="J84" s="93">
        <f t="shared" si="29"/>
        <v>0</v>
      </c>
      <c r="K84" s="136">
        <f>$K$9</f>
        <v>0</v>
      </c>
      <c r="L84" s="92">
        <f t="shared" si="27"/>
        <v>0</v>
      </c>
      <c r="M84" s="94"/>
    </row>
    <row r="85" spans="1:13" s="88" customFormat="1" ht="15.75" customHeight="1" x14ac:dyDescent="0.2">
      <c r="A85" s="82" t="s">
        <v>123</v>
      </c>
      <c r="B85" s="83"/>
      <c r="C85" s="83"/>
      <c r="D85" s="84"/>
      <c r="E85" s="85"/>
      <c r="F85" s="100"/>
      <c r="G85" s="85"/>
      <c r="H85" s="85"/>
      <c r="I85" s="85"/>
      <c r="J85" s="85"/>
      <c r="K85" s="99"/>
      <c r="L85" s="85"/>
      <c r="M85" s="87">
        <f>SUM(L86:L120)</f>
        <v>0</v>
      </c>
    </row>
    <row r="86" spans="1:13" s="88" customFormat="1" ht="15.75" customHeight="1" x14ac:dyDescent="0.2">
      <c r="A86" s="123" t="s">
        <v>124</v>
      </c>
      <c r="B86" s="124"/>
      <c r="C86" s="125"/>
      <c r="D86" s="90"/>
      <c r="E86" s="91"/>
      <c r="F86" s="89"/>
      <c r="G86" s="92"/>
      <c r="H86" s="92"/>
      <c r="I86" s="92"/>
      <c r="J86" s="93"/>
      <c r="K86" s="136"/>
      <c r="L86" s="92"/>
      <c r="M86" s="94"/>
    </row>
    <row r="87" spans="1:13" s="88" customFormat="1" ht="15.75" customHeight="1" x14ac:dyDescent="0.2">
      <c r="A87" s="123" t="s">
        <v>125</v>
      </c>
      <c r="B87" s="124"/>
      <c r="C87" s="125"/>
      <c r="D87" s="90"/>
      <c r="E87" s="91"/>
      <c r="F87" s="89"/>
      <c r="G87" s="92"/>
      <c r="H87" s="92"/>
      <c r="I87" s="92"/>
      <c r="J87" s="93"/>
      <c r="K87" s="136"/>
      <c r="L87" s="92"/>
      <c r="M87" s="94"/>
    </row>
    <row r="88" spans="1:13" s="88" customFormat="1" ht="15.75" customHeight="1" x14ac:dyDescent="0.2">
      <c r="A88" s="129" t="s">
        <v>126</v>
      </c>
      <c r="B88" s="130">
        <v>115</v>
      </c>
      <c r="C88" s="128" t="s">
        <v>56</v>
      </c>
      <c r="D88" s="96"/>
      <c r="E88" s="91">
        <f t="shared" ref="E88:E120" si="30">D88*B88</f>
        <v>0</v>
      </c>
      <c r="F88" s="95"/>
      <c r="G88" s="92">
        <f t="shared" ref="G88:G120" si="31">F88*B88</f>
        <v>0</v>
      </c>
      <c r="H88" s="92">
        <f t="shared" ref="H88:H120" si="32">+D88+F88</f>
        <v>0</v>
      </c>
      <c r="I88" s="92">
        <f t="shared" ref="I88:I120" si="33">E88+G88</f>
        <v>0</v>
      </c>
      <c r="J88" s="93">
        <f t="shared" si="29"/>
        <v>0</v>
      </c>
      <c r="K88" s="136">
        <f t="shared" ref="K85:K130" si="34">$K$9</f>
        <v>0</v>
      </c>
      <c r="L88" s="92">
        <f t="shared" ref="L88:L120" si="35">I88+J88</f>
        <v>0</v>
      </c>
      <c r="M88" s="94"/>
    </row>
    <row r="89" spans="1:13" s="88" customFormat="1" ht="15.75" customHeight="1" x14ac:dyDescent="0.2">
      <c r="A89" s="129" t="s">
        <v>127</v>
      </c>
      <c r="B89" s="127">
        <v>3</v>
      </c>
      <c r="C89" s="128" t="s">
        <v>56</v>
      </c>
      <c r="D89" s="96"/>
      <c r="E89" s="91">
        <f t="shared" si="30"/>
        <v>0</v>
      </c>
      <c r="F89" s="95"/>
      <c r="G89" s="92">
        <f t="shared" si="31"/>
        <v>0</v>
      </c>
      <c r="H89" s="92">
        <f t="shared" si="32"/>
        <v>0</v>
      </c>
      <c r="I89" s="92">
        <f t="shared" si="33"/>
        <v>0</v>
      </c>
      <c r="J89" s="93">
        <f t="shared" si="29"/>
        <v>0</v>
      </c>
      <c r="K89" s="136">
        <f t="shared" si="34"/>
        <v>0</v>
      </c>
      <c r="L89" s="92">
        <f t="shared" si="35"/>
        <v>0</v>
      </c>
      <c r="M89" s="94"/>
    </row>
    <row r="90" spans="1:13" s="88" customFormat="1" ht="15.75" customHeight="1" x14ac:dyDescent="0.2">
      <c r="A90" s="126" t="s">
        <v>128</v>
      </c>
      <c r="B90" s="127">
        <v>11</v>
      </c>
      <c r="C90" s="128" t="s">
        <v>56</v>
      </c>
      <c r="D90" s="96"/>
      <c r="E90" s="91">
        <f t="shared" si="30"/>
        <v>0</v>
      </c>
      <c r="F90" s="95"/>
      <c r="G90" s="92">
        <f t="shared" si="31"/>
        <v>0</v>
      </c>
      <c r="H90" s="92">
        <f t="shared" si="32"/>
        <v>0</v>
      </c>
      <c r="I90" s="92">
        <f t="shared" si="33"/>
        <v>0</v>
      </c>
      <c r="J90" s="93">
        <f t="shared" si="29"/>
        <v>0</v>
      </c>
      <c r="K90" s="136">
        <f t="shared" si="34"/>
        <v>0</v>
      </c>
      <c r="L90" s="92">
        <f t="shared" si="35"/>
        <v>0</v>
      </c>
      <c r="M90" s="94"/>
    </row>
    <row r="91" spans="1:13" s="88" customFormat="1" ht="15.75" customHeight="1" x14ac:dyDescent="0.2">
      <c r="A91" s="129" t="s">
        <v>129</v>
      </c>
      <c r="B91" s="127">
        <v>2</v>
      </c>
      <c r="C91" s="128" t="s">
        <v>56</v>
      </c>
      <c r="D91" s="96"/>
      <c r="E91" s="91">
        <f t="shared" si="30"/>
        <v>0</v>
      </c>
      <c r="F91" s="95"/>
      <c r="G91" s="92">
        <f t="shared" si="31"/>
        <v>0</v>
      </c>
      <c r="H91" s="92">
        <f t="shared" si="32"/>
        <v>0</v>
      </c>
      <c r="I91" s="92">
        <f t="shared" si="33"/>
        <v>0</v>
      </c>
      <c r="J91" s="93">
        <f t="shared" si="29"/>
        <v>0</v>
      </c>
      <c r="K91" s="136">
        <f t="shared" si="34"/>
        <v>0</v>
      </c>
      <c r="L91" s="92">
        <f t="shared" si="35"/>
        <v>0</v>
      </c>
      <c r="M91" s="94"/>
    </row>
    <row r="92" spans="1:13" s="88" customFormat="1" ht="15.75" customHeight="1" x14ac:dyDescent="0.2">
      <c r="A92" s="129" t="s">
        <v>130</v>
      </c>
      <c r="B92" s="127">
        <v>52</v>
      </c>
      <c r="C92" s="128" t="s">
        <v>56</v>
      </c>
      <c r="D92" s="96"/>
      <c r="E92" s="91">
        <f t="shared" si="30"/>
        <v>0</v>
      </c>
      <c r="F92" s="95"/>
      <c r="G92" s="92">
        <f t="shared" si="31"/>
        <v>0</v>
      </c>
      <c r="H92" s="92">
        <f t="shared" si="32"/>
        <v>0</v>
      </c>
      <c r="I92" s="92">
        <f t="shared" si="33"/>
        <v>0</v>
      </c>
      <c r="J92" s="93">
        <f t="shared" si="29"/>
        <v>0</v>
      </c>
      <c r="K92" s="136">
        <f t="shared" si="34"/>
        <v>0</v>
      </c>
      <c r="L92" s="92">
        <f t="shared" si="35"/>
        <v>0</v>
      </c>
      <c r="M92" s="94"/>
    </row>
    <row r="93" spans="1:13" s="88" customFormat="1" ht="15.75" customHeight="1" x14ac:dyDescent="0.2">
      <c r="A93" s="129" t="s">
        <v>131</v>
      </c>
      <c r="B93" s="127">
        <v>2</v>
      </c>
      <c r="C93" s="128" t="s">
        <v>56</v>
      </c>
      <c r="D93" s="96"/>
      <c r="E93" s="91">
        <f t="shared" si="30"/>
        <v>0</v>
      </c>
      <c r="F93" s="95"/>
      <c r="G93" s="92">
        <f t="shared" si="31"/>
        <v>0</v>
      </c>
      <c r="H93" s="92">
        <f t="shared" si="32"/>
        <v>0</v>
      </c>
      <c r="I93" s="92">
        <f t="shared" si="33"/>
        <v>0</v>
      </c>
      <c r="J93" s="93">
        <f t="shared" si="29"/>
        <v>0</v>
      </c>
      <c r="K93" s="136">
        <f t="shared" si="34"/>
        <v>0</v>
      </c>
      <c r="L93" s="92">
        <f t="shared" si="35"/>
        <v>0</v>
      </c>
      <c r="M93" s="94"/>
    </row>
    <row r="94" spans="1:13" s="88" customFormat="1" ht="15.75" customHeight="1" x14ac:dyDescent="0.2">
      <c r="A94" s="123" t="s">
        <v>132</v>
      </c>
      <c r="B94" s="124"/>
      <c r="C94" s="125"/>
      <c r="D94" s="90"/>
      <c r="E94" s="91"/>
      <c r="F94" s="101"/>
      <c r="G94" s="92"/>
      <c r="H94" s="92"/>
      <c r="I94" s="92"/>
      <c r="J94" s="93"/>
      <c r="K94" s="136"/>
      <c r="L94" s="92"/>
      <c r="M94" s="94"/>
    </row>
    <row r="95" spans="1:13" s="88" customFormat="1" ht="15.75" customHeight="1" x14ac:dyDescent="0.2">
      <c r="A95" s="129" t="s">
        <v>133</v>
      </c>
      <c r="B95" s="134">
        <v>3035</v>
      </c>
      <c r="C95" s="128" t="s">
        <v>60</v>
      </c>
      <c r="D95" s="96"/>
      <c r="E95" s="91">
        <f t="shared" si="30"/>
        <v>0</v>
      </c>
      <c r="F95" s="95"/>
      <c r="G95" s="92">
        <f t="shared" si="31"/>
        <v>0</v>
      </c>
      <c r="H95" s="92">
        <f t="shared" si="32"/>
        <v>0</v>
      </c>
      <c r="I95" s="92">
        <f t="shared" si="33"/>
        <v>0</v>
      </c>
      <c r="J95" s="93">
        <f t="shared" si="29"/>
        <v>0</v>
      </c>
      <c r="K95" s="136">
        <f t="shared" si="34"/>
        <v>0</v>
      </c>
      <c r="L95" s="92">
        <f t="shared" si="35"/>
        <v>0</v>
      </c>
      <c r="M95" s="94"/>
    </row>
    <row r="96" spans="1:13" s="88" customFormat="1" ht="15.75" customHeight="1" x14ac:dyDescent="0.2">
      <c r="A96" s="129" t="s">
        <v>134</v>
      </c>
      <c r="B96" s="127">
        <v>85</v>
      </c>
      <c r="C96" s="128" t="s">
        <v>60</v>
      </c>
      <c r="D96" s="96"/>
      <c r="E96" s="91">
        <f t="shared" si="30"/>
        <v>0</v>
      </c>
      <c r="F96" s="95"/>
      <c r="G96" s="92">
        <f t="shared" si="31"/>
        <v>0</v>
      </c>
      <c r="H96" s="92">
        <f t="shared" si="32"/>
        <v>0</v>
      </c>
      <c r="I96" s="92">
        <f t="shared" si="33"/>
        <v>0</v>
      </c>
      <c r="J96" s="93">
        <f t="shared" si="29"/>
        <v>0</v>
      </c>
      <c r="K96" s="136">
        <f t="shared" si="34"/>
        <v>0</v>
      </c>
      <c r="L96" s="92">
        <f t="shared" si="35"/>
        <v>0</v>
      </c>
      <c r="M96" s="94"/>
    </row>
    <row r="97" spans="1:13" s="88" customFormat="1" ht="15.75" customHeight="1" x14ac:dyDescent="0.2">
      <c r="A97" s="123" t="s">
        <v>135</v>
      </c>
      <c r="B97" s="124"/>
      <c r="C97" s="125"/>
      <c r="D97" s="90"/>
      <c r="E97" s="91"/>
      <c r="F97" s="101"/>
      <c r="G97" s="92"/>
      <c r="H97" s="92"/>
      <c r="I97" s="92"/>
      <c r="J97" s="93"/>
      <c r="K97" s="136"/>
      <c r="L97" s="92"/>
      <c r="M97" s="94"/>
    </row>
    <row r="98" spans="1:13" s="88" customFormat="1" ht="15.75" customHeight="1" x14ac:dyDescent="0.2">
      <c r="A98" s="129" t="s">
        <v>136</v>
      </c>
      <c r="B98" s="127">
        <v>18</v>
      </c>
      <c r="C98" s="128" t="s">
        <v>60</v>
      </c>
      <c r="D98" s="96"/>
      <c r="E98" s="91">
        <f t="shared" si="30"/>
        <v>0</v>
      </c>
      <c r="F98" s="95"/>
      <c r="G98" s="92">
        <f t="shared" si="31"/>
        <v>0</v>
      </c>
      <c r="H98" s="92">
        <f t="shared" si="32"/>
        <v>0</v>
      </c>
      <c r="I98" s="92">
        <f t="shared" si="33"/>
        <v>0</v>
      </c>
      <c r="J98" s="93">
        <f t="shared" si="29"/>
        <v>0</v>
      </c>
      <c r="K98" s="136">
        <f t="shared" si="34"/>
        <v>0</v>
      </c>
      <c r="L98" s="92">
        <f t="shared" si="35"/>
        <v>0</v>
      </c>
      <c r="M98" s="94"/>
    </row>
    <row r="99" spans="1:13" s="88" customFormat="1" ht="15.75" customHeight="1" x14ac:dyDescent="0.2">
      <c r="A99" s="129" t="s">
        <v>137</v>
      </c>
      <c r="B99" s="127">
        <v>6</v>
      </c>
      <c r="C99" s="128" t="s">
        <v>60</v>
      </c>
      <c r="D99" s="96"/>
      <c r="E99" s="91">
        <f t="shared" si="30"/>
        <v>0</v>
      </c>
      <c r="F99" s="98"/>
      <c r="G99" s="92">
        <f t="shared" si="31"/>
        <v>0</v>
      </c>
      <c r="H99" s="92">
        <f t="shared" si="32"/>
        <v>0</v>
      </c>
      <c r="I99" s="92">
        <f t="shared" si="33"/>
        <v>0</v>
      </c>
      <c r="J99" s="93">
        <f t="shared" si="29"/>
        <v>0</v>
      </c>
      <c r="K99" s="136">
        <f t="shared" si="34"/>
        <v>0</v>
      </c>
      <c r="L99" s="92">
        <f t="shared" si="35"/>
        <v>0</v>
      </c>
      <c r="M99" s="94"/>
    </row>
    <row r="100" spans="1:13" s="88" customFormat="1" ht="15.75" customHeight="1" x14ac:dyDescent="0.2">
      <c r="A100" s="129" t="s">
        <v>138</v>
      </c>
      <c r="B100" s="127">
        <v>4</v>
      </c>
      <c r="C100" s="128" t="s">
        <v>56</v>
      </c>
      <c r="D100" s="96"/>
      <c r="E100" s="91">
        <f t="shared" si="30"/>
        <v>0</v>
      </c>
      <c r="F100" s="98"/>
      <c r="G100" s="92">
        <f t="shared" si="31"/>
        <v>0</v>
      </c>
      <c r="H100" s="92">
        <f t="shared" si="32"/>
        <v>0</v>
      </c>
      <c r="I100" s="92">
        <f t="shared" si="33"/>
        <v>0</v>
      </c>
      <c r="J100" s="93">
        <f t="shared" si="29"/>
        <v>0</v>
      </c>
      <c r="K100" s="136">
        <f t="shared" si="34"/>
        <v>0</v>
      </c>
      <c r="L100" s="92">
        <f t="shared" si="35"/>
        <v>0</v>
      </c>
      <c r="M100" s="94"/>
    </row>
    <row r="101" spans="1:13" s="88" customFormat="1" ht="15.75" customHeight="1" x14ac:dyDescent="0.2">
      <c r="A101" s="129" t="s">
        <v>139</v>
      </c>
      <c r="B101" s="127">
        <v>3</v>
      </c>
      <c r="C101" s="128" t="s">
        <v>60</v>
      </c>
      <c r="D101" s="96"/>
      <c r="E101" s="91">
        <f t="shared" si="30"/>
        <v>0</v>
      </c>
      <c r="F101" s="95"/>
      <c r="G101" s="92">
        <f t="shared" si="31"/>
        <v>0</v>
      </c>
      <c r="H101" s="92">
        <f t="shared" si="32"/>
        <v>0</v>
      </c>
      <c r="I101" s="92">
        <f t="shared" si="33"/>
        <v>0</v>
      </c>
      <c r="J101" s="93">
        <f t="shared" si="29"/>
        <v>0</v>
      </c>
      <c r="K101" s="136">
        <f t="shared" si="34"/>
        <v>0</v>
      </c>
      <c r="L101" s="92">
        <f t="shared" si="35"/>
        <v>0</v>
      </c>
      <c r="M101" s="94"/>
    </row>
    <row r="102" spans="1:13" s="88" customFormat="1" ht="15.75" customHeight="1" x14ac:dyDescent="0.2">
      <c r="A102" s="129" t="s">
        <v>140</v>
      </c>
      <c r="B102" s="127">
        <v>2</v>
      </c>
      <c r="C102" s="128" t="s">
        <v>56</v>
      </c>
      <c r="D102" s="96"/>
      <c r="E102" s="91">
        <f t="shared" si="30"/>
        <v>0</v>
      </c>
      <c r="F102" s="95"/>
      <c r="G102" s="92">
        <f t="shared" si="31"/>
        <v>0</v>
      </c>
      <c r="H102" s="92">
        <f t="shared" si="32"/>
        <v>0</v>
      </c>
      <c r="I102" s="92">
        <f t="shared" si="33"/>
        <v>0</v>
      </c>
      <c r="J102" s="93">
        <f t="shared" si="29"/>
        <v>0</v>
      </c>
      <c r="K102" s="136">
        <f t="shared" si="34"/>
        <v>0</v>
      </c>
      <c r="L102" s="92">
        <f t="shared" si="35"/>
        <v>0</v>
      </c>
      <c r="M102" s="94"/>
    </row>
    <row r="103" spans="1:13" s="88" customFormat="1" ht="15.75" customHeight="1" x14ac:dyDescent="0.2">
      <c r="A103" s="129" t="s">
        <v>141</v>
      </c>
      <c r="B103" s="130">
        <v>171</v>
      </c>
      <c r="C103" s="128" t="s">
        <v>60</v>
      </c>
      <c r="D103" s="96"/>
      <c r="E103" s="91">
        <f t="shared" si="30"/>
        <v>0</v>
      </c>
      <c r="F103" s="95"/>
      <c r="G103" s="92">
        <f t="shared" si="31"/>
        <v>0</v>
      </c>
      <c r="H103" s="92">
        <f t="shared" si="32"/>
        <v>0</v>
      </c>
      <c r="I103" s="92">
        <f t="shared" si="33"/>
        <v>0</v>
      </c>
      <c r="J103" s="93">
        <f t="shared" si="29"/>
        <v>0</v>
      </c>
      <c r="K103" s="136">
        <f t="shared" si="34"/>
        <v>0</v>
      </c>
      <c r="L103" s="92">
        <f t="shared" si="35"/>
        <v>0</v>
      </c>
      <c r="M103" s="94"/>
    </row>
    <row r="104" spans="1:13" s="88" customFormat="1" ht="15.75" customHeight="1" x14ac:dyDescent="0.2">
      <c r="A104" s="129" t="s">
        <v>142</v>
      </c>
      <c r="B104" s="127">
        <v>25</v>
      </c>
      <c r="C104" s="128" t="s">
        <v>56</v>
      </c>
      <c r="D104" s="96"/>
      <c r="E104" s="91">
        <f t="shared" si="30"/>
        <v>0</v>
      </c>
      <c r="F104" s="95"/>
      <c r="G104" s="92">
        <f t="shared" si="31"/>
        <v>0</v>
      </c>
      <c r="H104" s="92">
        <f t="shared" si="32"/>
        <v>0</v>
      </c>
      <c r="I104" s="92">
        <f t="shared" si="33"/>
        <v>0</v>
      </c>
      <c r="J104" s="93">
        <f t="shared" si="29"/>
        <v>0</v>
      </c>
      <c r="K104" s="136">
        <f t="shared" si="34"/>
        <v>0</v>
      </c>
      <c r="L104" s="92">
        <f t="shared" si="35"/>
        <v>0</v>
      </c>
      <c r="M104" s="94"/>
    </row>
    <row r="105" spans="1:13" s="88" customFormat="1" ht="15.75" customHeight="1" x14ac:dyDescent="0.2">
      <c r="A105" s="129" t="s">
        <v>143</v>
      </c>
      <c r="B105" s="130">
        <v>13</v>
      </c>
      <c r="C105" s="128" t="s">
        <v>56</v>
      </c>
      <c r="D105" s="96"/>
      <c r="E105" s="91">
        <f t="shared" si="30"/>
        <v>0</v>
      </c>
      <c r="F105" s="95"/>
      <c r="G105" s="92">
        <f t="shared" si="31"/>
        <v>0</v>
      </c>
      <c r="H105" s="92">
        <f t="shared" si="32"/>
        <v>0</v>
      </c>
      <c r="I105" s="92">
        <f t="shared" si="33"/>
        <v>0</v>
      </c>
      <c r="J105" s="93">
        <f t="shared" si="29"/>
        <v>0</v>
      </c>
      <c r="K105" s="136">
        <f t="shared" si="34"/>
        <v>0</v>
      </c>
      <c r="L105" s="92">
        <f t="shared" si="35"/>
        <v>0</v>
      </c>
      <c r="M105" s="94"/>
    </row>
    <row r="106" spans="1:13" s="88" customFormat="1" ht="15.75" customHeight="1" x14ac:dyDescent="0.2">
      <c r="A106" s="129" t="s">
        <v>144</v>
      </c>
      <c r="B106" s="127">
        <v>13</v>
      </c>
      <c r="C106" s="128" t="s">
        <v>56</v>
      </c>
      <c r="D106" s="96"/>
      <c r="E106" s="91">
        <f t="shared" si="30"/>
        <v>0</v>
      </c>
      <c r="F106" s="95"/>
      <c r="G106" s="92">
        <f t="shared" si="31"/>
        <v>0</v>
      </c>
      <c r="H106" s="92">
        <f t="shared" si="32"/>
        <v>0</v>
      </c>
      <c r="I106" s="92">
        <f t="shared" si="33"/>
        <v>0</v>
      </c>
      <c r="J106" s="93">
        <f t="shared" si="29"/>
        <v>0</v>
      </c>
      <c r="K106" s="136">
        <f t="shared" si="34"/>
        <v>0</v>
      </c>
      <c r="L106" s="92">
        <f t="shared" si="35"/>
        <v>0</v>
      </c>
      <c r="M106" s="94"/>
    </row>
    <row r="107" spans="1:13" s="88" customFormat="1" ht="15.75" customHeight="1" x14ac:dyDescent="0.2">
      <c r="A107" s="129" t="s">
        <v>145</v>
      </c>
      <c r="B107" s="130">
        <v>80</v>
      </c>
      <c r="C107" s="128" t="s">
        <v>56</v>
      </c>
      <c r="D107" s="96"/>
      <c r="E107" s="91">
        <f t="shared" si="30"/>
        <v>0</v>
      </c>
      <c r="F107" s="95"/>
      <c r="G107" s="92">
        <f t="shared" si="31"/>
        <v>0</v>
      </c>
      <c r="H107" s="92">
        <f t="shared" si="32"/>
        <v>0</v>
      </c>
      <c r="I107" s="92">
        <f t="shared" si="33"/>
        <v>0</v>
      </c>
      <c r="J107" s="93">
        <f t="shared" si="29"/>
        <v>0</v>
      </c>
      <c r="K107" s="136">
        <f t="shared" si="34"/>
        <v>0</v>
      </c>
      <c r="L107" s="92">
        <f t="shared" si="35"/>
        <v>0</v>
      </c>
      <c r="M107" s="94"/>
    </row>
    <row r="108" spans="1:13" s="88" customFormat="1" ht="15.75" customHeight="1" x14ac:dyDescent="0.2">
      <c r="A108" s="129" t="s">
        <v>146</v>
      </c>
      <c r="B108" s="127">
        <v>8</v>
      </c>
      <c r="C108" s="128" t="s">
        <v>56</v>
      </c>
      <c r="D108" s="96"/>
      <c r="E108" s="91">
        <f t="shared" si="30"/>
        <v>0</v>
      </c>
      <c r="F108" s="95"/>
      <c r="G108" s="92">
        <f t="shared" si="31"/>
        <v>0</v>
      </c>
      <c r="H108" s="92">
        <f t="shared" si="32"/>
        <v>0</v>
      </c>
      <c r="I108" s="92">
        <f t="shared" si="33"/>
        <v>0</v>
      </c>
      <c r="J108" s="93">
        <f t="shared" si="29"/>
        <v>0</v>
      </c>
      <c r="K108" s="136">
        <f t="shared" si="34"/>
        <v>0</v>
      </c>
      <c r="L108" s="92">
        <f t="shared" si="35"/>
        <v>0</v>
      </c>
      <c r="M108" s="94"/>
    </row>
    <row r="109" spans="1:13" s="88" customFormat="1" ht="15.75" customHeight="1" x14ac:dyDescent="0.2">
      <c r="A109" s="129" t="s">
        <v>147</v>
      </c>
      <c r="B109" s="130">
        <v>216</v>
      </c>
      <c r="C109" s="128" t="s">
        <v>56</v>
      </c>
      <c r="D109" s="96"/>
      <c r="E109" s="91">
        <f t="shared" si="30"/>
        <v>0</v>
      </c>
      <c r="F109" s="95"/>
      <c r="G109" s="92">
        <f t="shared" si="31"/>
        <v>0</v>
      </c>
      <c r="H109" s="92">
        <f t="shared" si="32"/>
        <v>0</v>
      </c>
      <c r="I109" s="92">
        <f t="shared" si="33"/>
        <v>0</v>
      </c>
      <c r="J109" s="93">
        <f t="shared" si="29"/>
        <v>0</v>
      </c>
      <c r="K109" s="136">
        <f t="shared" si="34"/>
        <v>0</v>
      </c>
      <c r="L109" s="92">
        <f t="shared" si="35"/>
        <v>0</v>
      </c>
      <c r="M109" s="94"/>
    </row>
    <row r="110" spans="1:13" s="88" customFormat="1" ht="15.75" customHeight="1" x14ac:dyDescent="0.2">
      <c r="A110" s="129" t="s">
        <v>148</v>
      </c>
      <c r="B110" s="130">
        <v>216</v>
      </c>
      <c r="C110" s="128" t="s">
        <v>56</v>
      </c>
      <c r="D110" s="96"/>
      <c r="E110" s="91">
        <f t="shared" si="30"/>
        <v>0</v>
      </c>
      <c r="F110" s="95"/>
      <c r="G110" s="92">
        <f t="shared" si="31"/>
        <v>0</v>
      </c>
      <c r="H110" s="92">
        <f t="shared" si="32"/>
        <v>0</v>
      </c>
      <c r="I110" s="92">
        <f t="shared" si="33"/>
        <v>0</v>
      </c>
      <c r="J110" s="93">
        <f t="shared" si="29"/>
        <v>0</v>
      </c>
      <c r="K110" s="136">
        <f t="shared" si="34"/>
        <v>0</v>
      </c>
      <c r="L110" s="92">
        <f t="shared" si="35"/>
        <v>0</v>
      </c>
      <c r="M110" s="94"/>
    </row>
    <row r="111" spans="1:13" s="88" customFormat="1" ht="15.75" customHeight="1" x14ac:dyDescent="0.2">
      <c r="A111" s="123" t="s">
        <v>149</v>
      </c>
      <c r="B111" s="124"/>
      <c r="C111" s="125"/>
      <c r="D111" s="90"/>
      <c r="E111" s="91"/>
      <c r="F111" s="89"/>
      <c r="G111" s="92"/>
      <c r="H111" s="92"/>
      <c r="I111" s="92"/>
      <c r="J111" s="93"/>
      <c r="K111" s="136"/>
      <c r="L111" s="92"/>
      <c r="M111" s="94"/>
    </row>
    <row r="112" spans="1:13" s="88" customFormat="1" ht="15.75" customHeight="1" x14ac:dyDescent="0.2">
      <c r="A112" s="129" t="s">
        <v>150</v>
      </c>
      <c r="B112" s="127">
        <v>1</v>
      </c>
      <c r="C112" s="128" t="s">
        <v>56</v>
      </c>
      <c r="D112" s="96"/>
      <c r="E112" s="91">
        <f t="shared" si="30"/>
        <v>0</v>
      </c>
      <c r="F112" s="96"/>
      <c r="G112" s="92">
        <f t="shared" si="31"/>
        <v>0</v>
      </c>
      <c r="H112" s="92">
        <f t="shared" si="32"/>
        <v>0</v>
      </c>
      <c r="I112" s="92">
        <f t="shared" si="33"/>
        <v>0</v>
      </c>
      <c r="J112" s="93">
        <f t="shared" si="29"/>
        <v>0</v>
      </c>
      <c r="K112" s="136">
        <f t="shared" si="34"/>
        <v>0</v>
      </c>
      <c r="L112" s="92">
        <f t="shared" si="35"/>
        <v>0</v>
      </c>
      <c r="M112" s="94"/>
    </row>
    <row r="113" spans="1:13" s="88" customFormat="1" ht="15.75" customHeight="1" x14ac:dyDescent="0.2">
      <c r="A113" s="129" t="s">
        <v>151</v>
      </c>
      <c r="B113" s="127">
        <v>4</v>
      </c>
      <c r="C113" s="128" t="s">
        <v>56</v>
      </c>
      <c r="D113" s="96"/>
      <c r="E113" s="91">
        <f t="shared" si="30"/>
        <v>0</v>
      </c>
      <c r="F113" s="96"/>
      <c r="G113" s="92">
        <f t="shared" si="31"/>
        <v>0</v>
      </c>
      <c r="H113" s="92">
        <f t="shared" si="32"/>
        <v>0</v>
      </c>
      <c r="I113" s="92">
        <f t="shared" si="33"/>
        <v>0</v>
      </c>
      <c r="J113" s="93">
        <f t="shared" si="29"/>
        <v>0</v>
      </c>
      <c r="K113" s="136">
        <f t="shared" si="34"/>
        <v>0</v>
      </c>
      <c r="L113" s="92">
        <f t="shared" si="35"/>
        <v>0</v>
      </c>
      <c r="M113" s="94"/>
    </row>
    <row r="114" spans="1:13" s="88" customFormat="1" ht="15.75" customHeight="1" x14ac:dyDescent="0.2">
      <c r="A114" s="123" t="s">
        <v>152</v>
      </c>
      <c r="B114" s="124"/>
      <c r="C114" s="125"/>
      <c r="D114" s="90"/>
      <c r="E114" s="91"/>
      <c r="F114" s="89"/>
      <c r="G114" s="92"/>
      <c r="H114" s="92"/>
      <c r="I114" s="92"/>
      <c r="J114" s="93"/>
      <c r="K114" s="136"/>
      <c r="L114" s="92"/>
      <c r="M114" s="94"/>
    </row>
    <row r="115" spans="1:13" s="88" customFormat="1" ht="15.75" customHeight="1" x14ac:dyDescent="0.2">
      <c r="A115" s="129" t="s">
        <v>153</v>
      </c>
      <c r="B115" s="127">
        <v>123</v>
      </c>
      <c r="C115" s="128" t="s">
        <v>30</v>
      </c>
      <c r="D115" s="96"/>
      <c r="E115" s="91">
        <f t="shared" ref="E115:E118" si="36">D115*B115</f>
        <v>0</v>
      </c>
      <c r="F115" s="96"/>
      <c r="G115" s="92">
        <f t="shared" ref="G115:G118" si="37">F115*B115</f>
        <v>0</v>
      </c>
      <c r="H115" s="92">
        <f t="shared" ref="H115:H118" si="38">+D115+F115</f>
        <v>0</v>
      </c>
      <c r="I115" s="92">
        <f t="shared" ref="I115:I118" si="39">E115+G115</f>
        <v>0</v>
      </c>
      <c r="J115" s="93">
        <f t="shared" si="29"/>
        <v>0</v>
      </c>
      <c r="K115" s="136">
        <f t="shared" si="34"/>
        <v>0</v>
      </c>
      <c r="L115" s="92">
        <f t="shared" ref="L115:L118" si="40">I115+J115</f>
        <v>0</v>
      </c>
      <c r="M115" s="94"/>
    </row>
    <row r="116" spans="1:13" s="88" customFormat="1" ht="15.75" customHeight="1" x14ac:dyDescent="0.2">
      <c r="A116" s="129" t="s">
        <v>154</v>
      </c>
      <c r="B116" s="127">
        <v>1</v>
      </c>
      <c r="C116" s="128" t="s">
        <v>56</v>
      </c>
      <c r="D116" s="96"/>
      <c r="E116" s="91">
        <f t="shared" si="36"/>
        <v>0</v>
      </c>
      <c r="F116" s="96"/>
      <c r="G116" s="92">
        <f t="shared" si="37"/>
        <v>0</v>
      </c>
      <c r="H116" s="92">
        <f t="shared" si="38"/>
        <v>0</v>
      </c>
      <c r="I116" s="92">
        <f t="shared" si="39"/>
        <v>0</v>
      </c>
      <c r="J116" s="93">
        <f t="shared" si="29"/>
        <v>0</v>
      </c>
      <c r="K116" s="136">
        <f t="shared" si="34"/>
        <v>0</v>
      </c>
      <c r="L116" s="92">
        <f t="shared" si="40"/>
        <v>0</v>
      </c>
      <c r="M116" s="94"/>
    </row>
    <row r="117" spans="1:13" s="88" customFormat="1" ht="15.75" customHeight="1" x14ac:dyDescent="0.2">
      <c r="A117" s="129" t="s">
        <v>155</v>
      </c>
      <c r="B117" s="127">
        <v>6</v>
      </c>
      <c r="C117" s="128" t="s">
        <v>56</v>
      </c>
      <c r="D117" s="96"/>
      <c r="E117" s="91">
        <f t="shared" si="36"/>
        <v>0</v>
      </c>
      <c r="F117" s="96"/>
      <c r="G117" s="92">
        <f t="shared" si="37"/>
        <v>0</v>
      </c>
      <c r="H117" s="92">
        <f t="shared" si="38"/>
        <v>0</v>
      </c>
      <c r="I117" s="92">
        <f t="shared" si="39"/>
        <v>0</v>
      </c>
      <c r="J117" s="93">
        <f t="shared" si="29"/>
        <v>0</v>
      </c>
      <c r="K117" s="136">
        <f t="shared" si="34"/>
        <v>0</v>
      </c>
      <c r="L117" s="92">
        <f t="shared" si="40"/>
        <v>0</v>
      </c>
      <c r="M117" s="94"/>
    </row>
    <row r="118" spans="1:13" s="88" customFormat="1" ht="15.75" customHeight="1" x14ac:dyDescent="0.2">
      <c r="A118" s="129" t="s">
        <v>156</v>
      </c>
      <c r="B118" s="127">
        <v>28</v>
      </c>
      <c r="C118" s="128" t="s">
        <v>56</v>
      </c>
      <c r="D118" s="96"/>
      <c r="E118" s="91">
        <f t="shared" si="36"/>
        <v>0</v>
      </c>
      <c r="F118" s="96"/>
      <c r="G118" s="92">
        <f t="shared" si="37"/>
        <v>0</v>
      </c>
      <c r="H118" s="92">
        <f t="shared" si="38"/>
        <v>0</v>
      </c>
      <c r="I118" s="92">
        <f t="shared" si="39"/>
        <v>0</v>
      </c>
      <c r="J118" s="93">
        <f t="shared" si="29"/>
        <v>0</v>
      </c>
      <c r="K118" s="136">
        <f t="shared" si="34"/>
        <v>0</v>
      </c>
      <c r="L118" s="92">
        <f t="shared" si="40"/>
        <v>0</v>
      </c>
      <c r="M118" s="94"/>
    </row>
    <row r="119" spans="1:13" s="88" customFormat="1" ht="15.75" customHeight="1" x14ac:dyDescent="0.2">
      <c r="A119" s="123" t="s">
        <v>157</v>
      </c>
      <c r="B119" s="124"/>
      <c r="C119" s="125"/>
      <c r="D119" s="90"/>
      <c r="E119" s="91"/>
      <c r="F119" s="89"/>
      <c r="G119" s="92"/>
      <c r="H119" s="92"/>
      <c r="I119" s="92"/>
      <c r="J119" s="93"/>
      <c r="K119" s="136"/>
      <c r="L119" s="92"/>
      <c r="M119" s="94"/>
    </row>
    <row r="120" spans="1:13" s="88" customFormat="1" ht="15.75" customHeight="1" x14ac:dyDescent="0.2">
      <c r="A120" s="129" t="s">
        <v>158</v>
      </c>
      <c r="B120" s="127">
        <v>1</v>
      </c>
      <c r="C120" s="128" t="s">
        <v>56</v>
      </c>
      <c r="D120" s="96"/>
      <c r="E120" s="91">
        <f t="shared" si="30"/>
        <v>0</v>
      </c>
      <c r="F120" s="102"/>
      <c r="G120" s="92">
        <f t="shared" si="31"/>
        <v>0</v>
      </c>
      <c r="H120" s="92">
        <f t="shared" si="32"/>
        <v>0</v>
      </c>
      <c r="I120" s="92">
        <f t="shared" si="33"/>
        <v>0</v>
      </c>
      <c r="J120" s="93">
        <f t="shared" si="29"/>
        <v>0</v>
      </c>
      <c r="K120" s="136">
        <f t="shared" si="34"/>
        <v>0</v>
      </c>
      <c r="L120" s="92">
        <f t="shared" si="35"/>
        <v>0</v>
      </c>
      <c r="M120" s="94"/>
    </row>
    <row r="121" spans="1:13" s="109" customFormat="1" ht="15.75" customHeight="1" x14ac:dyDescent="0.2">
      <c r="A121" s="103" t="s">
        <v>159</v>
      </c>
      <c r="B121" s="104"/>
      <c r="C121" s="104"/>
      <c r="D121" s="105"/>
      <c r="E121" s="106"/>
      <c r="F121" s="107"/>
      <c r="G121" s="106"/>
      <c r="H121" s="106"/>
      <c r="I121" s="106"/>
      <c r="J121" s="85"/>
      <c r="K121" s="99"/>
      <c r="L121" s="106"/>
      <c r="M121" s="108">
        <f>SUM(L122:L123)</f>
        <v>0</v>
      </c>
    </row>
    <row r="122" spans="1:13" s="88" customFormat="1" ht="15.75" customHeight="1" x14ac:dyDescent="0.2">
      <c r="A122" s="123" t="s">
        <v>160</v>
      </c>
      <c r="B122" s="124"/>
      <c r="C122" s="125"/>
      <c r="D122" s="90"/>
      <c r="E122" s="91"/>
      <c r="F122" s="89"/>
      <c r="G122" s="92"/>
      <c r="H122" s="92"/>
      <c r="I122" s="92"/>
      <c r="J122" s="93"/>
      <c r="K122" s="136"/>
      <c r="L122" s="92"/>
      <c r="M122" s="110"/>
    </row>
    <row r="123" spans="1:13" s="88" customFormat="1" ht="15.75" customHeight="1" x14ac:dyDescent="0.2">
      <c r="A123" s="129" t="s">
        <v>161</v>
      </c>
      <c r="B123" s="127">
        <v>7.8</v>
      </c>
      <c r="C123" s="128" t="s">
        <v>63</v>
      </c>
      <c r="D123" s="96"/>
      <c r="E123" s="91">
        <f t="shared" ref="E123" si="41">D123*B123</f>
        <v>0</v>
      </c>
      <c r="F123" s="96"/>
      <c r="G123" s="92">
        <f t="shared" ref="G123" si="42">F123*B123</f>
        <v>0</v>
      </c>
      <c r="H123" s="92">
        <f t="shared" ref="H123" si="43">+D123+F123</f>
        <v>0</v>
      </c>
      <c r="I123" s="92">
        <f t="shared" ref="I123" si="44">E123+G123</f>
        <v>0</v>
      </c>
      <c r="J123" s="93">
        <f t="shared" si="29"/>
        <v>0</v>
      </c>
      <c r="K123" s="136">
        <f t="shared" si="34"/>
        <v>0</v>
      </c>
      <c r="L123" s="92">
        <f t="shared" ref="L123" si="45">I123+J123</f>
        <v>0</v>
      </c>
      <c r="M123" s="110"/>
    </row>
    <row r="124" spans="1:13" s="88" customFormat="1" ht="15.75" customHeight="1" x14ac:dyDescent="0.2">
      <c r="A124" s="82" t="s">
        <v>162</v>
      </c>
      <c r="B124" s="83"/>
      <c r="C124" s="83"/>
      <c r="D124" s="84"/>
      <c r="E124" s="85"/>
      <c r="F124" s="86"/>
      <c r="G124" s="85"/>
      <c r="H124" s="85"/>
      <c r="I124" s="85"/>
      <c r="J124" s="85"/>
      <c r="K124" s="99"/>
      <c r="L124" s="85"/>
      <c r="M124" s="87">
        <f>SUM(L125:L127)</f>
        <v>0</v>
      </c>
    </row>
    <row r="125" spans="1:13" s="88" customFormat="1" ht="15.75" customHeight="1" x14ac:dyDescent="0.2">
      <c r="A125" s="123" t="s">
        <v>0</v>
      </c>
      <c r="B125" s="124"/>
      <c r="C125" s="125"/>
      <c r="D125" s="90"/>
      <c r="E125" s="91"/>
      <c r="F125" s="89"/>
      <c r="G125" s="92"/>
      <c r="H125" s="92"/>
      <c r="I125" s="92"/>
      <c r="J125" s="93"/>
      <c r="K125" s="136"/>
      <c r="L125" s="92"/>
      <c r="M125" s="94"/>
    </row>
    <row r="126" spans="1:13" s="88" customFormat="1" ht="15.75" customHeight="1" x14ac:dyDescent="0.2">
      <c r="A126" s="123" t="s">
        <v>27</v>
      </c>
      <c r="B126" s="124"/>
      <c r="C126" s="125"/>
      <c r="D126" s="90"/>
      <c r="E126" s="91"/>
      <c r="F126" s="89"/>
      <c r="G126" s="92"/>
      <c r="H126" s="92"/>
      <c r="I126" s="92"/>
      <c r="J126" s="93"/>
      <c r="K126" s="136"/>
      <c r="L126" s="92"/>
      <c r="M126" s="94"/>
    </row>
    <row r="127" spans="1:13" s="88" customFormat="1" ht="15.75" customHeight="1" x14ac:dyDescent="0.2">
      <c r="A127" s="129" t="s">
        <v>163</v>
      </c>
      <c r="B127" s="127">
        <v>2</v>
      </c>
      <c r="C127" s="128" t="s">
        <v>55</v>
      </c>
      <c r="D127" s="96"/>
      <c r="E127" s="91">
        <f t="shared" ref="E127" si="46">D127*B127</f>
        <v>0</v>
      </c>
      <c r="F127" s="95"/>
      <c r="G127" s="92">
        <f t="shared" ref="G127" si="47">F127*B127</f>
        <v>0</v>
      </c>
      <c r="H127" s="92">
        <f t="shared" ref="H127" si="48">+D127+F127</f>
        <v>0</v>
      </c>
      <c r="I127" s="92">
        <f t="shared" ref="I127" si="49">E127+G127</f>
        <v>0</v>
      </c>
      <c r="J127" s="93">
        <f t="shared" si="29"/>
        <v>0</v>
      </c>
      <c r="K127" s="136">
        <f t="shared" si="34"/>
        <v>0</v>
      </c>
      <c r="L127" s="92">
        <f t="shared" ref="L127" si="50">I127+J127</f>
        <v>0</v>
      </c>
      <c r="M127" s="94"/>
    </row>
    <row r="128" spans="1:13" s="109" customFormat="1" ht="15.75" customHeight="1" x14ac:dyDescent="0.2">
      <c r="A128" s="103" t="s">
        <v>164</v>
      </c>
      <c r="B128" s="104"/>
      <c r="C128" s="104"/>
      <c r="D128" s="105"/>
      <c r="E128" s="106"/>
      <c r="F128" s="107"/>
      <c r="G128" s="106"/>
      <c r="H128" s="106"/>
      <c r="I128" s="106"/>
      <c r="J128" s="85"/>
      <c r="K128" s="99"/>
      <c r="L128" s="106"/>
      <c r="M128" s="108">
        <f>SUM(L129:L130)</f>
        <v>0</v>
      </c>
    </row>
    <row r="129" spans="1:13" s="88" customFormat="1" ht="15.75" customHeight="1" x14ac:dyDescent="0.2">
      <c r="A129" s="123" t="s">
        <v>165</v>
      </c>
      <c r="B129" s="124"/>
      <c r="C129" s="125"/>
      <c r="D129" s="90"/>
      <c r="E129" s="91"/>
      <c r="F129" s="89"/>
      <c r="G129" s="92"/>
      <c r="H129" s="92"/>
      <c r="I129" s="92"/>
      <c r="J129" s="93"/>
      <c r="K129" s="136"/>
      <c r="L129" s="92"/>
      <c r="M129" s="110"/>
    </row>
    <row r="130" spans="1:13" s="88" customFormat="1" ht="15.75" customHeight="1" x14ac:dyDescent="0.2">
      <c r="A130" s="129" t="s">
        <v>166</v>
      </c>
      <c r="B130" s="127">
        <v>2.4700000000000002</v>
      </c>
      <c r="C130" s="128" t="s">
        <v>63</v>
      </c>
      <c r="D130" s="96"/>
      <c r="E130" s="91">
        <f t="shared" ref="E130" si="51">D130*B130</f>
        <v>0</v>
      </c>
      <c r="F130" s="96"/>
      <c r="G130" s="92">
        <f t="shared" ref="G130" si="52">F130*B130</f>
        <v>0</v>
      </c>
      <c r="H130" s="92">
        <f t="shared" ref="H130" si="53">+D130+F130</f>
        <v>0</v>
      </c>
      <c r="I130" s="92">
        <f t="shared" ref="I130" si="54">E130+G130</f>
        <v>0</v>
      </c>
      <c r="J130" s="93">
        <f t="shared" si="29"/>
        <v>0</v>
      </c>
      <c r="K130" s="136">
        <f t="shared" si="34"/>
        <v>0</v>
      </c>
      <c r="L130" s="92">
        <f t="shared" ref="L130" si="55">I130+J130</f>
        <v>0</v>
      </c>
      <c r="M130" s="110"/>
    </row>
    <row r="131" spans="1:13" s="88" customFormat="1" ht="15.75" customHeight="1" x14ac:dyDescent="0.2">
      <c r="A131" s="111"/>
      <c r="B131" s="112"/>
      <c r="C131" s="112"/>
      <c r="D131" s="113"/>
      <c r="E131" s="114"/>
      <c r="F131" s="114"/>
      <c r="G131" s="114"/>
      <c r="H131" s="115" t="s">
        <v>10</v>
      </c>
      <c r="I131" s="116"/>
      <c r="J131" s="116"/>
      <c r="K131" s="116"/>
      <c r="L131" s="117"/>
      <c r="M131" s="87">
        <f>SUM(M13:M130)</f>
        <v>0</v>
      </c>
    </row>
    <row r="132" spans="1:13" ht="16.5" x14ac:dyDescent="0.25">
      <c r="A132" s="47"/>
      <c r="B132" s="47"/>
      <c r="C132" s="47"/>
      <c r="D132" s="1"/>
      <c r="E132" s="31"/>
      <c r="F132" s="32"/>
      <c r="G132" s="1"/>
      <c r="H132" s="1"/>
      <c r="I132" s="1"/>
      <c r="J132" s="1"/>
      <c r="K132" s="1"/>
      <c r="L132" s="36"/>
      <c r="M132" s="3"/>
    </row>
    <row r="133" spans="1:13" ht="16.5" x14ac:dyDescent="0.25">
      <c r="D133" s="1"/>
      <c r="E133" s="31"/>
      <c r="F133" s="33"/>
      <c r="G133" s="29"/>
      <c r="H133" s="29"/>
      <c r="I133" s="35" t="s">
        <v>34</v>
      </c>
      <c r="J133" s="35"/>
      <c r="K133" s="35"/>
      <c r="L133" s="35"/>
      <c r="M133" s="3"/>
    </row>
    <row r="134" spans="1:13" ht="16.5" x14ac:dyDescent="0.25">
      <c r="B134" s="2"/>
      <c r="C134" s="2"/>
      <c r="D134" s="1"/>
      <c r="E134" s="31"/>
      <c r="F134" s="33"/>
      <c r="G134" s="29"/>
      <c r="H134" s="29"/>
      <c r="I134" s="29"/>
      <c r="J134" s="30"/>
      <c r="K134" s="30"/>
      <c r="L134" s="35"/>
      <c r="M134" s="3"/>
    </row>
    <row r="135" spans="1:13" ht="16.5" x14ac:dyDescent="0.25">
      <c r="B135" s="2"/>
      <c r="C135" s="2"/>
      <c r="G135" s="29"/>
      <c r="H135" s="29"/>
      <c r="I135" s="29"/>
      <c r="J135" s="30"/>
      <c r="K135" s="30"/>
      <c r="M135" s="26"/>
    </row>
    <row r="136" spans="1:13" ht="16.5" x14ac:dyDescent="0.25">
      <c r="B136" s="2"/>
      <c r="C136" s="2"/>
      <c r="G136" s="31"/>
      <c r="H136" s="32"/>
      <c r="I136" s="36" t="s">
        <v>35</v>
      </c>
      <c r="J136" s="36"/>
      <c r="K136" s="36"/>
      <c r="M136" s="26"/>
    </row>
    <row r="137" spans="1:13" ht="16.5" x14ac:dyDescent="0.25">
      <c r="B137" s="2"/>
      <c r="C137" s="2"/>
      <c r="G137" s="31"/>
      <c r="H137" s="33"/>
      <c r="I137" s="35" t="s">
        <v>36</v>
      </c>
      <c r="J137" s="35"/>
      <c r="K137" s="35"/>
      <c r="M137" s="26"/>
    </row>
    <row r="138" spans="1:13" ht="16.5" x14ac:dyDescent="0.25">
      <c r="B138" s="2"/>
      <c r="C138" s="2"/>
      <c r="G138" s="31"/>
      <c r="H138" s="33"/>
      <c r="I138" s="35" t="s">
        <v>37</v>
      </c>
      <c r="J138" s="35"/>
      <c r="K138" s="35"/>
      <c r="L138" s="1"/>
      <c r="M138" s="1"/>
    </row>
    <row r="139" spans="1:13" x14ac:dyDescent="0.2">
      <c r="B139" s="2"/>
      <c r="C139" s="2"/>
    </row>
  </sheetData>
  <sheetProtection algorithmName="SHA-512" hashValue="kIFXOh46wKSpkSsuS8oawLns04R/rdQoSnT3yqQNiDYlfVetdulXhYmwB575blWK6siuO9UjkYCWcaSpQHjoig==" saltValue="YWplvpvaEajzIOJFlzxzoA==" spinCount="100000" sheet="1" objects="1" scenarios="1"/>
  <mergeCells count="24">
    <mergeCell ref="A6:M7"/>
    <mergeCell ref="A8:E8"/>
    <mergeCell ref="F8:M8"/>
    <mergeCell ref="A9:E9"/>
    <mergeCell ref="F9:I9"/>
    <mergeCell ref="L9:M9"/>
    <mergeCell ref="M10:M12"/>
    <mergeCell ref="D11:D12"/>
    <mergeCell ref="E11:E12"/>
    <mergeCell ref="F11:F12"/>
    <mergeCell ref="G11:G12"/>
    <mergeCell ref="J11:J12"/>
    <mergeCell ref="K11:K12"/>
    <mergeCell ref="D10:E10"/>
    <mergeCell ref="F10:G10"/>
    <mergeCell ref="H10:H12"/>
    <mergeCell ref="A10:A12"/>
    <mergeCell ref="B10:B12"/>
    <mergeCell ref="A132:C132"/>
    <mergeCell ref="L10:L12"/>
    <mergeCell ref="C10:C12"/>
    <mergeCell ref="I10:I12"/>
    <mergeCell ref="J10:K10"/>
    <mergeCell ref="H131:L131"/>
  </mergeCells>
  <phoneticPr fontId="12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
Rua Gonçalves Chaves, n° 3218– CEP 96015-560 – Pelotas/RS – Tel.: (53) 3026.6211/3026.6210
  &amp;6   &amp;Z&amp;F&amp;10
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J56"/>
  <sheetViews>
    <sheetView showZeros="0" zoomScale="95" zoomScaleNormal="95" zoomScaleSheetLayoutView="100" workbookViewId="0">
      <pane xSplit="1" topLeftCell="B1" activePane="topRight" state="frozen"/>
      <selection pane="topRight" activeCell="A18" sqref="A18"/>
    </sheetView>
  </sheetViews>
  <sheetFormatPr defaultRowHeight="12.75" x14ac:dyDescent="0.2"/>
  <cols>
    <col min="1" max="1" width="67.140625" style="5" bestFit="1" customWidth="1"/>
    <col min="2" max="2" width="21.28515625" style="5" bestFit="1" customWidth="1"/>
    <col min="3" max="3" width="9.7109375" style="20" bestFit="1" customWidth="1"/>
    <col min="4" max="4" width="25" style="5" bestFit="1" customWidth="1"/>
    <col min="5" max="5" width="9.140625" style="5"/>
    <col min="6" max="6" width="20.5703125" style="5" customWidth="1"/>
    <col min="7" max="16384" width="9.140625" style="5"/>
  </cols>
  <sheetData>
    <row r="1" spans="1:10" s="11" customFormat="1" x14ac:dyDescent="0.2">
      <c r="A1" s="78" t="s">
        <v>33</v>
      </c>
      <c r="B1" s="78"/>
      <c r="C1" s="78"/>
    </row>
    <row r="2" spans="1:10" s="11" customFormat="1" x14ac:dyDescent="0.2">
      <c r="A2" s="78"/>
      <c r="B2" s="78"/>
      <c r="C2" s="78"/>
    </row>
    <row r="3" spans="1:10" s="11" customFormat="1" x14ac:dyDescent="0.2">
      <c r="A3" s="78"/>
      <c r="B3" s="78"/>
      <c r="C3" s="78"/>
    </row>
    <row r="4" spans="1:10" s="11" customFormat="1" x14ac:dyDescent="0.2">
      <c r="A4" s="78"/>
      <c r="B4" s="78"/>
      <c r="C4" s="78"/>
      <c r="D4" s="12"/>
      <c r="E4" s="12"/>
    </row>
    <row r="5" spans="1:10" s="11" customFormat="1" ht="12.75" customHeight="1" x14ac:dyDescent="0.2">
      <c r="A5" s="78"/>
      <c r="B5" s="78"/>
      <c r="C5" s="78"/>
      <c r="D5" s="13"/>
      <c r="E5" s="13"/>
    </row>
    <row r="6" spans="1:10" s="14" customFormat="1" x14ac:dyDescent="0.2">
      <c r="A6" s="27" t="s">
        <v>32</v>
      </c>
      <c r="C6" s="18"/>
      <c r="D6" s="13"/>
      <c r="E6" s="13"/>
      <c r="I6" s="28"/>
      <c r="J6" s="28"/>
    </row>
    <row r="7" spans="1:10" s="14" customFormat="1" x14ac:dyDescent="0.2">
      <c r="A7" s="27" t="s">
        <v>32</v>
      </c>
      <c r="C7" s="18"/>
      <c r="D7" s="13"/>
      <c r="E7" s="13"/>
      <c r="I7" s="28"/>
      <c r="J7" s="28"/>
    </row>
    <row r="8" spans="1:10" s="14" customFormat="1" ht="13.5" thickBot="1" x14ac:dyDescent="0.25">
      <c r="A8" s="27" t="s">
        <v>32</v>
      </c>
      <c r="C8" s="18"/>
      <c r="D8" s="13"/>
      <c r="E8" s="13"/>
      <c r="I8" s="28"/>
      <c r="J8" s="28"/>
    </row>
    <row r="9" spans="1:10" s="1" customFormat="1" ht="13.5" thickBot="1" x14ac:dyDescent="0.25">
      <c r="A9" s="141" t="s">
        <v>171</v>
      </c>
      <c r="B9" s="142"/>
      <c r="C9" s="142"/>
      <c r="D9" s="142"/>
      <c r="E9" s="142"/>
      <c r="F9" s="142"/>
      <c r="G9" s="143"/>
    </row>
    <row r="10" spans="1:10" s="1" customFormat="1" x14ac:dyDescent="0.2">
      <c r="A10" s="144" t="s">
        <v>172</v>
      </c>
      <c r="B10" s="145"/>
      <c r="C10" s="146"/>
      <c r="D10" s="144" t="s">
        <v>173</v>
      </c>
      <c r="E10" s="145"/>
      <c r="F10" s="145"/>
      <c r="G10" s="146"/>
    </row>
    <row r="11" spans="1:10" s="1" customFormat="1" x14ac:dyDescent="0.2">
      <c r="A11" s="147" t="s">
        <v>174</v>
      </c>
      <c r="B11" s="148"/>
      <c r="C11" s="149"/>
      <c r="D11" s="150" t="s">
        <v>175</v>
      </c>
      <c r="E11" s="151"/>
      <c r="F11" s="151"/>
      <c r="G11" s="152"/>
    </row>
    <row r="12" spans="1:10" customFormat="1" x14ac:dyDescent="0.2">
      <c r="A12" s="138"/>
      <c r="B12" s="138"/>
      <c r="C12" s="139"/>
      <c r="D12" s="138"/>
      <c r="E12" s="139"/>
      <c r="F12" s="140"/>
      <c r="G12" s="138"/>
    </row>
    <row r="13" spans="1:10" s="11" customFormat="1" ht="8.25" customHeight="1" x14ac:dyDescent="0.2">
      <c r="C13" s="17"/>
      <c r="D13" s="12"/>
    </row>
    <row r="14" spans="1:10" s="11" customFormat="1" x14ac:dyDescent="0.2">
      <c r="A14" s="80" t="s">
        <v>18</v>
      </c>
      <c r="B14" s="76" t="s">
        <v>22</v>
      </c>
      <c r="C14" s="77"/>
      <c r="D14" s="76" t="s">
        <v>47</v>
      </c>
      <c r="E14" s="77"/>
      <c r="F14" s="76" t="s">
        <v>19</v>
      </c>
      <c r="G14" s="77"/>
    </row>
    <row r="15" spans="1:10" s="11" customFormat="1" x14ac:dyDescent="0.2">
      <c r="A15" s="81"/>
      <c r="B15" s="6" t="s">
        <v>20</v>
      </c>
      <c r="C15" s="19" t="s">
        <v>9</v>
      </c>
      <c r="D15" s="6" t="s">
        <v>20</v>
      </c>
      <c r="E15" s="19" t="s">
        <v>9</v>
      </c>
      <c r="F15" s="6" t="s">
        <v>20</v>
      </c>
      <c r="G15" s="19" t="s">
        <v>9</v>
      </c>
    </row>
    <row r="16" spans="1:10" s="11" customFormat="1" ht="25.5" customHeight="1" x14ac:dyDescent="0.2">
      <c r="A16" s="7" t="s">
        <v>38</v>
      </c>
      <c r="B16" s="39">
        <f>C16*$F16</f>
        <v>0</v>
      </c>
      <c r="C16" s="16">
        <v>0.70389999999999997</v>
      </c>
      <c r="D16" s="39">
        <f>E16*$F16</f>
        <v>0</v>
      </c>
      <c r="E16" s="16">
        <v>0.29609999999999997</v>
      </c>
      <c r="F16" s="8">
        <f>'Orçamento EMPRESA'!M13</f>
        <v>0</v>
      </c>
      <c r="G16" s="16">
        <f>C16+E16</f>
        <v>1</v>
      </c>
    </row>
    <row r="17" spans="1:7" s="11" customFormat="1" ht="25.5" customHeight="1" x14ac:dyDescent="0.2">
      <c r="A17" s="7" t="s">
        <v>44</v>
      </c>
      <c r="B17" s="39">
        <f t="shared" ref="B17:B22" si="0">C17*$F17</f>
        <v>0</v>
      </c>
      <c r="C17" s="16">
        <v>1</v>
      </c>
      <c r="D17" s="39">
        <f t="shared" ref="D17:D22" si="1">E17*$F17</f>
        <v>0</v>
      </c>
      <c r="E17" s="16">
        <v>0</v>
      </c>
      <c r="F17" s="8">
        <f>'Orçamento EMPRESA'!M32</f>
        <v>0</v>
      </c>
      <c r="G17" s="16">
        <f t="shared" ref="G17:G23" si="2">C17+E17</f>
        <v>1</v>
      </c>
    </row>
    <row r="18" spans="1:7" s="11" customFormat="1" ht="25.5" customHeight="1" x14ac:dyDescent="0.2">
      <c r="A18" s="7" t="s">
        <v>167</v>
      </c>
      <c r="B18" s="39">
        <f t="shared" si="0"/>
        <v>0</v>
      </c>
      <c r="C18" s="16">
        <v>0.5</v>
      </c>
      <c r="D18" s="39">
        <f t="shared" si="1"/>
        <v>0</v>
      </c>
      <c r="E18" s="16">
        <v>0.5</v>
      </c>
      <c r="F18" s="8">
        <f>'Orçamento EMPRESA'!M40</f>
        <v>0</v>
      </c>
      <c r="G18" s="16">
        <f t="shared" si="2"/>
        <v>1</v>
      </c>
    </row>
    <row r="19" spans="1:7" s="11" customFormat="1" ht="25.5" customHeight="1" x14ac:dyDescent="0.2">
      <c r="A19" s="7" t="s">
        <v>168</v>
      </c>
      <c r="B19" s="39">
        <f t="shared" si="0"/>
        <v>0</v>
      </c>
      <c r="C19" s="16">
        <v>0.5</v>
      </c>
      <c r="D19" s="39">
        <f t="shared" si="1"/>
        <v>0</v>
      </c>
      <c r="E19" s="16">
        <v>0.5</v>
      </c>
      <c r="F19" s="8">
        <f>'Orçamento EMPRESA'!M85</f>
        <v>0</v>
      </c>
      <c r="G19" s="16">
        <f t="shared" si="2"/>
        <v>1</v>
      </c>
    </row>
    <row r="20" spans="1:7" s="11" customFormat="1" ht="25.5" customHeight="1" x14ac:dyDescent="0.2">
      <c r="A20" s="7" t="s">
        <v>169</v>
      </c>
      <c r="B20" s="39">
        <f t="shared" si="0"/>
        <v>0</v>
      </c>
      <c r="C20" s="16">
        <v>1</v>
      </c>
      <c r="D20" s="39">
        <f t="shared" si="1"/>
        <v>0</v>
      </c>
      <c r="E20" s="16"/>
      <c r="F20" s="8">
        <f>'Orçamento EMPRESA'!M121</f>
        <v>0</v>
      </c>
      <c r="G20" s="16">
        <f t="shared" si="2"/>
        <v>1</v>
      </c>
    </row>
    <row r="21" spans="1:7" s="11" customFormat="1" ht="25.5" customHeight="1" x14ac:dyDescent="0.2">
      <c r="A21" s="7" t="s">
        <v>45</v>
      </c>
      <c r="B21" s="39">
        <f t="shared" si="0"/>
        <v>0</v>
      </c>
      <c r="C21" s="16">
        <v>0.5</v>
      </c>
      <c r="D21" s="39">
        <f t="shared" si="1"/>
        <v>0</v>
      </c>
      <c r="E21" s="16">
        <v>0.5</v>
      </c>
      <c r="F21" s="8">
        <f>'Orçamento EMPRESA'!M124</f>
        <v>0</v>
      </c>
      <c r="G21" s="16">
        <f t="shared" si="2"/>
        <v>1</v>
      </c>
    </row>
    <row r="22" spans="1:7" s="11" customFormat="1" ht="25.5" customHeight="1" x14ac:dyDescent="0.2">
      <c r="A22" s="7" t="s">
        <v>170</v>
      </c>
      <c r="B22" s="39">
        <f t="shared" si="0"/>
        <v>0</v>
      </c>
      <c r="C22" s="16">
        <v>1</v>
      </c>
      <c r="D22" s="39">
        <f t="shared" si="1"/>
        <v>0</v>
      </c>
      <c r="E22" s="16"/>
      <c r="F22" s="8">
        <f>'Orçamento EMPRESA'!M128</f>
        <v>0</v>
      </c>
      <c r="G22" s="16">
        <f t="shared" si="2"/>
        <v>1</v>
      </c>
    </row>
    <row r="23" spans="1:7" s="11" customFormat="1" ht="25.5" customHeight="1" x14ac:dyDescent="0.2">
      <c r="A23" s="9" t="s">
        <v>21</v>
      </c>
      <c r="B23" s="10">
        <f>SUM(B16:B22)</f>
        <v>0</v>
      </c>
      <c r="C23" s="37" t="e">
        <f>B23/$F$23</f>
        <v>#DIV/0!</v>
      </c>
      <c r="D23" s="10">
        <f>SUM(D16:D22)</f>
        <v>0</v>
      </c>
      <c r="E23" s="40" t="e">
        <f>D23/$F$23</f>
        <v>#DIV/0!</v>
      </c>
      <c r="F23" s="10">
        <f>SUM(F16:F22)</f>
        <v>0</v>
      </c>
      <c r="G23" s="16" t="e">
        <f t="shared" si="2"/>
        <v>#DIV/0!</v>
      </c>
    </row>
    <row r="24" spans="1:7" s="11" customFormat="1" ht="12.75" customHeight="1" x14ac:dyDescent="0.2">
      <c r="C24" s="17"/>
    </row>
    <row r="25" spans="1:7" s="11" customFormat="1" ht="12.75" customHeight="1" x14ac:dyDescent="0.2">
      <c r="C25" s="17"/>
    </row>
    <row r="26" spans="1:7" s="11" customFormat="1" ht="15" customHeight="1" x14ac:dyDescent="0.25">
      <c r="B26" s="29"/>
      <c r="C26" s="29"/>
      <c r="D26" s="35" t="s">
        <v>34</v>
      </c>
      <c r="E26" s="35"/>
      <c r="F26" s="35"/>
    </row>
    <row r="27" spans="1:7" s="11" customFormat="1" ht="15" customHeight="1" x14ac:dyDescent="0.25">
      <c r="B27" s="29"/>
      <c r="C27" s="29"/>
      <c r="D27" s="29"/>
      <c r="E27" s="30"/>
      <c r="F27" s="30"/>
    </row>
    <row r="28" spans="1:7" s="11" customFormat="1" ht="15" customHeight="1" x14ac:dyDescent="0.25">
      <c r="B28" s="29"/>
      <c r="C28" s="29"/>
      <c r="D28" s="29"/>
      <c r="E28" s="30"/>
      <c r="F28" s="30"/>
    </row>
    <row r="29" spans="1:7" s="11" customFormat="1" ht="16.5" x14ac:dyDescent="0.25">
      <c r="B29" s="31"/>
      <c r="C29" s="32"/>
      <c r="D29" s="36" t="s">
        <v>35</v>
      </c>
      <c r="E29" s="36"/>
      <c r="F29" s="36"/>
    </row>
    <row r="30" spans="1:7" s="11" customFormat="1" ht="16.5" x14ac:dyDescent="0.25">
      <c r="B30" s="31"/>
      <c r="C30" s="33"/>
      <c r="D30" s="35" t="s">
        <v>36</v>
      </c>
      <c r="E30" s="35"/>
      <c r="F30" s="35"/>
    </row>
    <row r="31" spans="1:7" s="11" customFormat="1" ht="16.5" x14ac:dyDescent="0.25">
      <c r="B31" s="31"/>
      <c r="C31" s="33"/>
      <c r="D31" s="35" t="s">
        <v>37</v>
      </c>
      <c r="E31" s="35"/>
      <c r="F31" s="35"/>
    </row>
    <row r="32" spans="1:7" s="11" customFormat="1" ht="12.75" customHeight="1" x14ac:dyDescent="0.2">
      <c r="A32" s="2"/>
      <c r="B32" s="1"/>
      <c r="C32" s="1"/>
      <c r="D32" s="21"/>
    </row>
    <row r="33" spans="1:4" s="11" customFormat="1" ht="12.75" customHeight="1" x14ac:dyDescent="0.2">
      <c r="A33" s="2"/>
      <c r="B33" s="1"/>
      <c r="C33" s="1"/>
      <c r="D33" s="21"/>
    </row>
    <row r="34" spans="1:4" s="11" customFormat="1" ht="12.75" customHeight="1" x14ac:dyDescent="0.2">
      <c r="A34" s="13"/>
      <c r="B34" s="13"/>
      <c r="C34" s="17"/>
    </row>
    <row r="35" spans="1:4" s="11" customFormat="1" ht="12.75" customHeight="1" x14ac:dyDescent="0.2">
      <c r="A35" s="13"/>
      <c r="B35" s="13"/>
      <c r="C35" s="17"/>
    </row>
    <row r="36" spans="1:4" s="11" customFormat="1" ht="12.75" customHeight="1" x14ac:dyDescent="0.2">
      <c r="A36" s="22"/>
      <c r="B36" s="22"/>
      <c r="C36" s="22"/>
    </row>
    <row r="37" spans="1:4" s="11" customFormat="1" ht="12.75" customHeight="1" x14ac:dyDescent="0.2">
      <c r="A37" s="22"/>
      <c r="B37" s="22"/>
      <c r="C37" s="22"/>
    </row>
    <row r="38" spans="1:4" s="11" customFormat="1" ht="12.75" customHeight="1" x14ac:dyDescent="0.2">
      <c r="A38" s="22"/>
      <c r="B38" s="22"/>
      <c r="C38" s="22"/>
    </row>
    <row r="39" spans="1:4" s="11" customFormat="1" ht="12.75" customHeight="1" x14ac:dyDescent="0.2">
      <c r="A39" s="22"/>
      <c r="B39" s="22"/>
      <c r="C39" s="22"/>
    </row>
    <row r="40" spans="1:4" s="11" customFormat="1" ht="12.75" customHeight="1" x14ac:dyDescent="0.2">
      <c r="C40" s="17"/>
    </row>
    <row r="41" spans="1:4" s="11" customFormat="1" ht="12.75" customHeight="1" x14ac:dyDescent="0.2">
      <c r="C41" s="17"/>
    </row>
    <row r="42" spans="1:4" s="11" customFormat="1" ht="12.75" customHeight="1" x14ac:dyDescent="0.2">
      <c r="C42" s="17"/>
    </row>
    <row r="43" spans="1:4" s="11" customFormat="1" ht="12.75" customHeight="1" x14ac:dyDescent="0.2">
      <c r="C43" s="17"/>
    </row>
    <row r="44" spans="1:4" s="11" customFormat="1" ht="12.75" customHeight="1" x14ac:dyDescent="0.2">
      <c r="C44" s="17"/>
      <c r="D44" s="3"/>
    </row>
    <row r="45" spans="1:4" s="11" customFormat="1" ht="12.75" customHeight="1" x14ac:dyDescent="0.2">
      <c r="C45" s="17"/>
      <c r="D45" s="3"/>
    </row>
    <row r="46" spans="1:4" s="11" customFormat="1" ht="12.75" customHeight="1" x14ac:dyDescent="0.2">
      <c r="C46" s="17"/>
    </row>
    <row r="47" spans="1:4" s="11" customFormat="1" ht="12.75" customHeight="1" x14ac:dyDescent="0.2">
      <c r="C47" s="17"/>
    </row>
    <row r="48" spans="1:4" s="11" customFormat="1" ht="12.75" customHeight="1" x14ac:dyDescent="0.2">
      <c r="C48" s="17"/>
    </row>
    <row r="49" spans="1:4" s="11" customFormat="1" ht="12.75" customHeight="1" x14ac:dyDescent="0.2">
      <c r="C49" s="17"/>
      <c r="D49" s="3"/>
    </row>
    <row r="50" spans="1:4" s="11" customFormat="1" ht="12.75" customHeight="1" x14ac:dyDescent="0.2">
      <c r="C50" s="17"/>
      <c r="D50" s="3"/>
    </row>
    <row r="51" spans="1:4" s="11" customFormat="1" ht="12.75" customHeight="1" x14ac:dyDescent="0.2">
      <c r="C51" s="17"/>
      <c r="D51" s="15"/>
    </row>
    <row r="52" spans="1:4" s="11" customFormat="1" ht="12.75" customHeight="1" x14ac:dyDescent="0.2">
      <c r="C52" s="17"/>
      <c r="D52" s="15"/>
    </row>
    <row r="53" spans="1:4" s="11" customFormat="1" ht="12.75" customHeight="1" x14ac:dyDescent="0.2">
      <c r="A53" s="79" t="s">
        <v>24</v>
      </c>
      <c r="B53" s="79"/>
      <c r="C53" s="79"/>
      <c r="D53" s="79"/>
    </row>
    <row r="54" spans="1:4" ht="12.75" customHeight="1" x14ac:dyDescent="0.2">
      <c r="A54" s="79" t="s">
        <v>25</v>
      </c>
      <c r="B54" s="79"/>
      <c r="C54" s="79"/>
      <c r="D54" s="79"/>
    </row>
    <row r="55" spans="1:4" ht="12.75" customHeight="1" x14ac:dyDescent="0.2">
      <c r="A55" s="79" t="s">
        <v>31</v>
      </c>
      <c r="B55" s="79"/>
      <c r="C55" s="79"/>
      <c r="D55" s="79"/>
    </row>
    <row r="56" spans="1:4" ht="12.75" customHeight="1" x14ac:dyDescent="0.2">
      <c r="A56" s="79" t="s">
        <v>26</v>
      </c>
      <c r="B56" s="79"/>
      <c r="C56" s="79"/>
      <c r="D56" s="79"/>
    </row>
  </sheetData>
  <sheetProtection algorithmName="SHA-512" hashValue="W9+Tf5kLj++882ld5mV/IAYU7CDVj3LEFL8CU1ANIb4a5MI1epkk1d34WOitQ8TudQlrUYHuL58rSriQDMkIqA==" saltValue="07yhgbems4NHb6UFBoirhQ==" spinCount="100000" sheet="1" objects="1" scenarios="1"/>
  <mergeCells count="14">
    <mergeCell ref="F14:G14"/>
    <mergeCell ref="A1:C5"/>
    <mergeCell ref="A55:D55"/>
    <mergeCell ref="A56:D56"/>
    <mergeCell ref="A14:A15"/>
    <mergeCell ref="B14:C14"/>
    <mergeCell ref="A53:D53"/>
    <mergeCell ref="A54:D54"/>
    <mergeCell ref="D14:E14"/>
    <mergeCell ref="A9:G9"/>
    <mergeCell ref="A10:C10"/>
    <mergeCell ref="D10:G10"/>
    <mergeCell ref="A11:C11"/>
    <mergeCell ref="D11:G11"/>
  </mergeCells>
  <phoneticPr fontId="13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 EMPRESA</vt:lpstr>
      <vt:lpstr>Cronograma</vt:lpstr>
      <vt:lpstr>Cronograma!Area_de_impressao</vt:lpstr>
      <vt:lpstr>'Orçamento EMPRESA'!Area_de_impressao</vt:lpstr>
      <vt:lpstr>'Orçamento EMPRESA'!Titulos_de_impressao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Jose Ricardo Nunes Alves</cp:lastModifiedBy>
  <cp:lastPrinted>2017-09-13T11:40:31Z</cp:lastPrinted>
  <dcterms:created xsi:type="dcterms:W3CDTF">2011-11-25T11:08:52Z</dcterms:created>
  <dcterms:modified xsi:type="dcterms:W3CDTF">2020-10-13T19:47:16Z</dcterms:modified>
</cp:coreProperties>
</file>